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Documenti\NATALE 2025\alimentari\"/>
    </mc:Choice>
  </mc:AlternateContent>
  <xr:revisionPtr revIDLastSave="0" documentId="13_ncr:1_{F1587008-7F81-415E-9F7F-606D5DDC1FB8}" xr6:coauthVersionLast="47" xr6:coauthVersionMax="47" xr10:uidLastSave="{00000000-0000-0000-0000-000000000000}"/>
  <bookViews>
    <workbookView xWindow="-108" yWindow="-108" windowWidth="23256" windowHeight="12456" xr2:uid="{22E65565-4EB2-4851-93B4-05BDCE1939B1}"/>
  </bookViews>
  <sheets>
    <sheet name="CIOCCO NATALE 25" sheetId="3" r:id="rId1"/>
    <sheet name="INSERIMENTO DEMETRA CIOCCOLATE" sheetId="2" r:id="rId2"/>
  </sheets>
  <definedNames>
    <definedName name="_xlnm._FilterDatabase" localSheetId="1" hidden="1">'INSERIMENTO DEMETRA CIOCCOLATE'!$A$4:$B$4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5" i="2"/>
  <c r="B8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H69" i="3"/>
  <c r="I69" i="3"/>
  <c r="I68" i="3"/>
  <c r="H68" i="3"/>
  <c r="I67" i="3"/>
  <c r="H67" i="3"/>
  <c r="B5" i="2"/>
  <c r="A5" i="2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0" i="3"/>
  <c r="H80" i="3"/>
  <c r="I79" i="3"/>
  <c r="H79" i="3"/>
  <c r="I78" i="3"/>
  <c r="H78" i="3"/>
  <c r="I77" i="3"/>
  <c r="D77" i="3"/>
  <c r="H77" i="3" s="1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5" i="3"/>
  <c r="D65" i="3"/>
  <c r="H65" i="3" s="1"/>
  <c r="I64" i="3"/>
  <c r="H64" i="3"/>
  <c r="I63" i="3"/>
  <c r="H63" i="3"/>
  <c r="I62" i="3"/>
  <c r="H62" i="3"/>
  <c r="I61" i="3"/>
  <c r="H61" i="3"/>
  <c r="I66" i="3"/>
  <c r="D66" i="3"/>
  <c r="H66" i="3" s="1"/>
  <c r="I60" i="3"/>
  <c r="H60" i="3"/>
  <c r="I58" i="3"/>
  <c r="H58" i="3"/>
  <c r="I57" i="3"/>
  <c r="H57" i="3"/>
  <c r="I56" i="3"/>
  <c r="H56" i="3"/>
  <c r="I55" i="3"/>
  <c r="H55" i="3"/>
  <c r="I54" i="3"/>
  <c r="H54" i="3"/>
  <c r="I53" i="3"/>
  <c r="D53" i="3"/>
  <c r="H53" i="3" s="1"/>
  <c r="I52" i="3"/>
  <c r="D52" i="3"/>
  <c r="H52" i="3" s="1"/>
  <c r="I51" i="3"/>
  <c r="H51" i="3"/>
  <c r="I50" i="3"/>
  <c r="H50" i="3"/>
  <c r="I49" i="3"/>
  <c r="D49" i="3"/>
  <c r="H49" i="3" s="1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D32" i="3"/>
  <c r="H32" i="3" s="1"/>
  <c r="I31" i="3"/>
  <c r="D31" i="3"/>
  <c r="H31" i="3" s="1"/>
  <c r="I30" i="3"/>
  <c r="H30" i="3"/>
  <c r="I29" i="3"/>
  <c r="H29" i="3"/>
  <c r="I28" i="3"/>
  <c r="H28" i="3"/>
  <c r="I27" i="3"/>
  <c r="H27" i="3"/>
  <c r="I26" i="3"/>
  <c r="D26" i="3"/>
  <c r="H26" i="3" s="1"/>
  <c r="I25" i="3"/>
  <c r="H25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D14" i="3"/>
  <c r="H14" i="3" s="1"/>
  <c r="I13" i="3"/>
  <c r="H13" i="3"/>
  <c r="I12" i="3"/>
  <c r="H12" i="3"/>
  <c r="I11" i="3"/>
  <c r="D11" i="3"/>
  <c r="H11" i="3" s="1"/>
  <c r="I10" i="3"/>
  <c r="D10" i="3"/>
  <c r="H10" i="3" s="1"/>
  <c r="I9" i="3"/>
  <c r="D9" i="3"/>
  <c r="H9" i="3" s="1"/>
  <c r="I8" i="3"/>
  <c r="D8" i="3"/>
  <c r="H8" i="3" s="1"/>
  <c r="H90" i="3" l="1"/>
</calcChain>
</file>

<file path=xl/sharedStrings.xml><?xml version="1.0" encoding="utf-8"?>
<sst xmlns="http://schemas.openxmlformats.org/spreadsheetml/2006/main" count="179" uniqueCount="176">
  <si>
    <t>ARTICOLO</t>
  </si>
  <si>
    <t>DESCRIZIONE</t>
  </si>
  <si>
    <t>PXC</t>
  </si>
  <si>
    <t>PVP</t>
  </si>
  <si>
    <t>SCONTO</t>
  </si>
  <si>
    <t>IVA</t>
  </si>
  <si>
    <t>QUANTITA'</t>
  </si>
  <si>
    <t>IMPONIBILE 
SCONTATO</t>
  </si>
  <si>
    <t>CONTROLLO QUANTITA'</t>
  </si>
  <si>
    <t>9140030</t>
  </si>
  <si>
    <t>9140031</t>
  </si>
  <si>
    <t>9140032</t>
  </si>
  <si>
    <t>9140070</t>
  </si>
  <si>
    <t>9140042</t>
  </si>
  <si>
    <t xml:space="preserve">CIOCCOMONDO LATTE 110g </t>
  </si>
  <si>
    <t>9140037</t>
  </si>
  <si>
    <t xml:space="preserve">CIOCCOMONDO FONDENTE 110g </t>
  </si>
  <si>
    <t>9300240</t>
  </si>
  <si>
    <t xml:space="preserve">SCATOLA MISTA CIOCCOMONDO (12 x 110g) </t>
  </si>
  <si>
    <t>9300241</t>
  </si>
  <si>
    <t xml:space="preserve">COLORS LATTE E ARACHIDI SALATE 130g </t>
  </si>
  <si>
    <t>9300242</t>
  </si>
  <si>
    <t>COLORS LATTE E NOCCIOLE 130g</t>
  </si>
  <si>
    <t>9300243</t>
  </si>
  <si>
    <t xml:space="preserve">COLORS LATTE E LIQUIRIZIA 130g </t>
  </si>
  <si>
    <t>9300244</t>
  </si>
  <si>
    <t xml:space="preserve">COLORS FONDENTE E CAFFE 130g </t>
  </si>
  <si>
    <t>9300245</t>
  </si>
  <si>
    <t xml:space="preserve">COLORS FONDENTE E NOCCIOLE 130g </t>
  </si>
  <si>
    <t>9300246</t>
  </si>
  <si>
    <t xml:space="preserve">COLORS FONDENTE E PEPERONCINO 130g </t>
  </si>
  <si>
    <t>9300247</t>
  </si>
  <si>
    <t xml:space="preserve">COLORS FONDENTE E FAVE DI CACAO 130g </t>
  </si>
  <si>
    <t>9300248</t>
  </si>
  <si>
    <t xml:space="preserve">COLORS BIANCO E PISTACCHI 130g </t>
  </si>
  <si>
    <t>9140093</t>
  </si>
  <si>
    <t>9300209</t>
  </si>
  <si>
    <t>TAVOLETTA NATALIZIA FONDENTE PISTACCHI 130g</t>
  </si>
  <si>
    <t>9300210</t>
  </si>
  <si>
    <t>TAVOLETTA NATALIZIA FONDENTE ZENZERO 130g</t>
  </si>
  <si>
    <t>9300211</t>
  </si>
  <si>
    <t>TAVOLETTA NATALIZIA FONDENTE ARANCIA 130g</t>
  </si>
  <si>
    <t>9300212</t>
  </si>
  <si>
    <t>TAVOLETTA NATALIZIA LATTE CANNELLA 130g</t>
  </si>
  <si>
    <t>9300253</t>
  </si>
  <si>
    <t>SCATOLA MISTA TAVOLETTE NATALIZIE (4 x 130g)</t>
  </si>
  <si>
    <t>9300293</t>
  </si>
  <si>
    <t>9140095</t>
  </si>
  <si>
    <t>TAVOLOZZA LATTE VARIEGATO BIANCO (200g)</t>
  </si>
  <si>
    <t>9140097</t>
  </si>
  <si>
    <t>TAVOLOZZA FONDENTE MANDORLE (200g)</t>
  </si>
  <si>
    <t>9300287</t>
  </si>
  <si>
    <t>TAVOLOZZA FONDENTE FRUTTA SECCA (200g)</t>
  </si>
  <si>
    <t>9140096</t>
  </si>
  <si>
    <t>TAVOLOZZA PLUS FONDENTE PISTACCHI (200g)</t>
  </si>
  <si>
    <t>9300206</t>
  </si>
  <si>
    <t>TAVOLOZZA PLUS BIANCO ARANCIA PAPAYA COCCO (200g)</t>
  </si>
  <si>
    <t>9140086</t>
  </si>
  <si>
    <t>TAVOLOZZA ARRICCHITA FONDENTE FRUTTA E SEMI (200g)</t>
  </si>
  <si>
    <t>9140045</t>
  </si>
  <si>
    <t>MEZZO METRO LATTE E NOCCIOLE 700g</t>
  </si>
  <si>
    <t>9140046</t>
  </si>
  <si>
    <t>MEZZO METRO FONDENTE E NOCCIOLE 700g</t>
  </si>
  <si>
    <t>9140200</t>
  </si>
  <si>
    <t>MEZZO METRO LATTE E ARACHIDI SALATE 700g</t>
  </si>
  <si>
    <t>9140054</t>
  </si>
  <si>
    <t>MEZZO KILO LATTE E NOCCIOLE</t>
  </si>
  <si>
    <t>9140050</t>
  </si>
  <si>
    <t>MEZZO KILO FONDENTE E NOCCIOLE</t>
  </si>
  <si>
    <t>9140006</t>
  </si>
  <si>
    <t>SACCHETTO 6 CUCCHIAINI FONDENTE (54g)</t>
  </si>
  <si>
    <t>9140007</t>
  </si>
  <si>
    <t>SACCHETTO 6 CUCCHIAINI MISTI (54g)</t>
  </si>
  <si>
    <t>9300270</t>
  </si>
  <si>
    <t>GNAM 4 CIOCCOLATINI ASSORTITI (80g)</t>
  </si>
  <si>
    <t>9300271</t>
  </si>
  <si>
    <t>GNAM 9 CIOCCOLATINI ASSORTITI (170g)</t>
  </si>
  <si>
    <t>9140051</t>
  </si>
  <si>
    <t>9300249</t>
  </si>
  <si>
    <t>CIOCCOPINTO LATTE 130g</t>
  </si>
  <si>
    <t>9300268</t>
  </si>
  <si>
    <t>CIOCCOPINTO FONDENTE 130g</t>
  </si>
  <si>
    <t>9300214</t>
  </si>
  <si>
    <t xml:space="preserve">SCATOLA MISTA CIOCCOPINTO (4x130g) </t>
  </si>
  <si>
    <t>9300250</t>
  </si>
  <si>
    <t>9140204</t>
  </si>
  <si>
    <t>NOCCIOLE RICOPERTE CIOCCOLATO LATTE 100g</t>
  </si>
  <si>
    <t>9140205</t>
  </si>
  <si>
    <t>NOCCIOLE RICOPERTE CIOCCOLATO FONDENTE 100g</t>
  </si>
  <si>
    <t>9140206</t>
  </si>
  <si>
    <t>NOCCIOLE RICOPERTE CIOCCOLATO MIXED 100g</t>
  </si>
  <si>
    <t>9140210</t>
  </si>
  <si>
    <t>PASTICCIO MANDORLE CIOCCOLATO LATTE 100g</t>
  </si>
  <si>
    <t>9140211</t>
  </si>
  <si>
    <t>PASTICCIO MANDORLE CIOCCOLATO FONDENTE 100g</t>
  </si>
  <si>
    <t>9140212</t>
  </si>
  <si>
    <t>PASTICCIO MANDORLE CIOCCOLATO MIXED 100g</t>
  </si>
  <si>
    <t>9300252</t>
  </si>
  <si>
    <t>9140216</t>
  </si>
  <si>
    <t>8 CIOCCOLATINI PAN DI ZENZERO MIXED (90g)</t>
  </si>
  <si>
    <t>9140217</t>
  </si>
  <si>
    <t>PAN DI ZENZERO CIOCCOLATO BIANCO 100g</t>
  </si>
  <si>
    <t>9140218</t>
  </si>
  <si>
    <t>PAN DI ZENZERO CIOCCOLATO LATTE 100g</t>
  </si>
  <si>
    <t>9140219</t>
  </si>
  <si>
    <t>PAN DI ZENZERO CIOCCOLATO FONDENTE 100g</t>
  </si>
  <si>
    <t>9140220</t>
  </si>
  <si>
    <t>SCATOLA MISTA PAN DI ZENZERO (5 x 100g)</t>
  </si>
  <si>
    <t>9140040</t>
  </si>
  <si>
    <t>ALBERO CIOCCO BIANCO E CONFETTINI 120g</t>
  </si>
  <si>
    <t>9140041</t>
  </si>
  <si>
    <t>ALBERO CIOCCO LATTE E CONFETTINI 120g</t>
  </si>
  <si>
    <t>9140088</t>
  </si>
  <si>
    <t>ALBERO CIOCCO FONDENTE E NOCCIOLE 120g</t>
  </si>
  <si>
    <t>9140091</t>
  </si>
  <si>
    <t>ALBERO CIOCCO LATTE E NOCCIOLE 120g</t>
  </si>
  <si>
    <t>9300207</t>
  </si>
  <si>
    <t>ALBERO CIOCCO BIANCO E PISTACCHI 120g</t>
  </si>
  <si>
    <t>9300208</t>
  </si>
  <si>
    <t>ALBERO CIOCCO FONDENTE E PISTACCHI 120g</t>
  </si>
  <si>
    <t>9140221</t>
  </si>
  <si>
    <t>ALBERO CIOCCO LATTE ARACHIDI SALATE 120g</t>
  </si>
  <si>
    <t>9300251</t>
  </si>
  <si>
    <t>SCATOLA MISTA ALBERELLI CIOCCOLATO (8 x 120g)</t>
  </si>
  <si>
    <t>9140038</t>
  </si>
  <si>
    <t>STELLA CIOCCO BIANCO E CONFETTINI 90g</t>
  </si>
  <si>
    <t>9140039</t>
  </si>
  <si>
    <t>STELLA CIOCCO LATTE E CONFETTINI 90g</t>
  </si>
  <si>
    <t>9140089</t>
  </si>
  <si>
    <t>STELLA CIOCCO LATTE E NOCCIOLE 90g</t>
  </si>
  <si>
    <t>9140090</t>
  </si>
  <si>
    <t>STELLA CIOCCO FONDENTE E NOCCIOLE 90g</t>
  </si>
  <si>
    <t>9300291</t>
  </si>
  <si>
    <t>GHIRLANDA DI NATALE CIOCCOLATO AL LATTE CON NOCI BACCHE SEMI 350g</t>
  </si>
  <si>
    <t>9300292</t>
  </si>
  <si>
    <t>GHIRLANDA DI NATALE CIOCCOLATO FONDENTE CON NOCI BACCHE SEMI 350g</t>
  </si>
  <si>
    <t>9140222</t>
  </si>
  <si>
    <t>GHIRLANDA DI NATALE CIOCCOLATO BIANCO CON NOCI BACCHE SEMI 350g</t>
  </si>
  <si>
    <t>9300257</t>
  </si>
  <si>
    <t>QUADROTTO CIOCCOLATO LATTE DECORI BIANCO 500g</t>
  </si>
  <si>
    <t>9300258</t>
  </si>
  <si>
    <t>QUADROTTO CIOCCOLATO FONDENTE DECORI BIANCO 500g</t>
  </si>
  <si>
    <t>9300254</t>
  </si>
  <si>
    <t>ALBERO 10 CIOCCOLATINI CON FRUTTA SECCA 250g</t>
  </si>
  <si>
    <t>TOTALE</t>
  </si>
  <si>
    <t>ISTRUZIONI:</t>
  </si>
  <si>
    <t>filtro q</t>
  </si>
  <si>
    <t>Codice articolo;Quantita</t>
  </si>
  <si>
    <t>BOTTEGA</t>
  </si>
  <si>
    <t>DESTINAZIONE</t>
  </si>
  <si>
    <t>ESPOSITORE LOLLY POPS (30 x 20gx € 1,90)</t>
  </si>
  <si>
    <t>ESPOSITORE MINI COLORS (40 x 25g x € 2,80)</t>
  </si>
  <si>
    <t>ESPOSITORE COLORS MISTI  (24 x 130g x € 6,90)</t>
  </si>
  <si>
    <t>ESPOSITORE CIOCCOXPRESS (21 x 40gr x € 2,90)</t>
  </si>
  <si>
    <t xml:space="preserve">SCATOLA MISTA TAVOLETTA NATALE (18 x 40g x € 3,10) </t>
  </si>
  <si>
    <t>SCATOLA MISTA TAVOLETTA BUON NATALE (12 x 40g x € 3,10)</t>
  </si>
  <si>
    <t>SCATOLA MISTA CIOCCOSNACK (24 x 40g x € 2,80)</t>
  </si>
  <si>
    <t>SCATOLA MISTA LATTINE DRAGEE (12 X 80g x € 5,50)</t>
  </si>
  <si>
    <t>SCATOLA MISTA PALLINE DI NATALE (15 x 30g x € 3,10)</t>
  </si>
  <si>
    <t>Una volta inserite le quantità nel foglio MODULO ORDINE, filtrare qui sotto la colonna A selezionando solo "X", selezionare dalla cella B4 scendendo fino all'ultima, copiare ed incollare in un file di testo che va poi caricato su DEMETRA nella prenotazione EQCIOCCNAT24</t>
  </si>
  <si>
    <t>FOGLIO DI CALCOLO CIOCCOLATE NATALE DOLCI SAPERI 2025</t>
  </si>
  <si>
    <t/>
  </si>
  <si>
    <t>COLORS CARAMELLO (130g)</t>
  </si>
  <si>
    <t>COLORS LATTE E MANDORLE (130g)</t>
  </si>
  <si>
    <t>COLORS FONDENTE E PISTACCHI (130g)</t>
  </si>
  <si>
    <t>ALBICOCCHE RICOPERTE DI CIOCCOLATO FONDENTE 150g</t>
  </si>
  <si>
    <t>SCATOLA LEGNO CIOCCOLATINI CON FRUTTA SECCA 120g</t>
  </si>
  <si>
    <t>STELLA CIOCCO FONDENTE E PISTACCHI 90gr</t>
  </si>
  <si>
    <t>9300311</t>
  </si>
  <si>
    <t>9300312</t>
  </si>
  <si>
    <r>
      <t xml:space="preserve">Prenotazioni da effetuare su DEMETRA entro </t>
    </r>
    <r>
      <rPr>
        <b/>
        <sz val="11"/>
        <rFont val="IBM Plex Sans Condensed"/>
        <family val="2"/>
      </rPr>
      <t>LUNEDI 14/07/2025</t>
    </r>
  </si>
  <si>
    <t>9140044</t>
  </si>
  <si>
    <t>MEZZO METRO FONDENTE 700g</t>
  </si>
  <si>
    <t>PIGNETTE CIOCCOLATO MISTE 100g corpo cavo</t>
  </si>
  <si>
    <t>PIGNETTE CIOCCOLATO FONDENTE 100g corpo cavo</t>
  </si>
  <si>
    <t>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</si>
</sst>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kia"/>
      <family val="2"/>
    </font>
    <font>
      <sz val="11"/>
      <color theme="1"/>
      <name val="IBM Plex Sans Condensed"/>
      <family val="2"/>
    </font>
    <font>
      <sz val="11"/>
      <name val="IBM Plex Sans Condensed"/>
      <family val="2"/>
    </font>
    <font>
      <b/>
      <sz val="11"/>
      <name val="IBM Plex Sans Condensed"/>
      <family val="2"/>
    </font>
    <font>
      <b/>
      <sz val="10"/>
      <color theme="1"/>
      <name val="IBM Plex Sans Condensed"/>
      <family val="2"/>
    </font>
    <font>
      <sz val="10"/>
      <color theme="1"/>
      <name val="IBM Plex Sans Condensed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1" applyFont="1" applyProtection="1"/>
    <xf numFmtId="164" fontId="6" fillId="2" borderId="1" xfId="1" applyFont="1" applyFill="1" applyBorder="1" applyAlignment="1" applyProtection="1">
      <alignment horizontal="center" vertical="center" wrapText="1"/>
    </xf>
    <xf numFmtId="164" fontId="4" fillId="0" borderId="1" xfId="1" applyFont="1" applyBorder="1" applyProtection="1"/>
    <xf numFmtId="0" fontId="4" fillId="3" borderId="1" xfId="0" applyFont="1" applyFill="1" applyBorder="1" applyAlignment="1" applyProtection="1">
      <alignment horizontal="center"/>
      <protection locked="0"/>
    </xf>
    <xf numFmtId="164" fontId="4" fillId="0" borderId="2" xfId="1" applyFont="1" applyBorder="1" applyProtection="1"/>
    <xf numFmtId="164" fontId="4" fillId="0" borderId="3" xfId="1" applyFont="1" applyBorder="1" applyProtection="1"/>
    <xf numFmtId="164" fontId="4" fillId="0" borderId="0" xfId="1" applyFont="1" applyProtection="1"/>
    <xf numFmtId="164" fontId="5" fillId="0" borderId="0" xfId="1" applyFont="1" applyProtection="1"/>
    <xf numFmtId="0" fontId="0" fillId="0" borderId="0" xfId="0" applyProtection="1">
      <protection locked="0"/>
    </xf>
    <xf numFmtId="49" fontId="3" fillId="3" borderId="0" xfId="0" applyNumberFormat="1" applyFont="1" applyFill="1" applyProtection="1">
      <protection locked="0"/>
    </xf>
    <xf numFmtId="164" fontId="4" fillId="0" borderId="4" xfId="1" applyFont="1" applyBorder="1" applyProtection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3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4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155575</xdr:colOff>
      <xdr:row>0</xdr:row>
      <xdr:rowOff>6350</xdr:rowOff>
    </xdr:from>
    <xdr:to>
      <xdr:col>7</xdr:col>
      <xdr:colOff>670137</xdr:colOff>
      <xdr:row>5</xdr:row>
      <xdr:rowOff>73025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F1CBA5-3B09-43B8-8AF7-DE1C00E63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9875" y="6350"/>
          <a:ext cx="1543262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85B2-7A78-4F7F-948D-E3CCC1058A47}">
  <dimension ref="A2:I90"/>
  <sheetViews>
    <sheetView tabSelected="1" workbookViewId="0">
      <pane ySplit="7" topLeftCell="A8" activePane="bottomLeft" state="frozen"/>
      <selection pane="bottomLeft" activeCell="B24" sqref="B24"/>
    </sheetView>
  </sheetViews>
  <sheetFormatPr defaultColWidth="9.109375" defaultRowHeight="14.4" x14ac:dyDescent="0.3"/>
  <cols>
    <col min="1" max="1" width="13.88671875" style="14" customWidth="1"/>
    <col min="2" max="2" width="74" style="13" customWidth="1"/>
    <col min="3" max="3" width="7.109375" style="14" customWidth="1"/>
    <col min="4" max="4" width="10.33203125" style="15" customWidth="1"/>
    <col min="5" max="6" width="7.44140625" style="15" customWidth="1"/>
    <col min="7" max="7" width="8.109375" style="15" customWidth="1"/>
    <col min="8" max="8" width="11.44140625" style="15" customWidth="1"/>
    <col min="9" max="9" width="12.33203125" style="1" customWidth="1"/>
    <col min="10" max="16384" width="9.109375" style="14"/>
  </cols>
  <sheetData>
    <row r="2" spans="1:9" ht="15.6" x14ac:dyDescent="0.4">
      <c r="A2" s="12" t="s">
        <v>160</v>
      </c>
    </row>
    <row r="3" spans="1:9" x14ac:dyDescent="0.3">
      <c r="A3" s="16" t="s">
        <v>170</v>
      </c>
    </row>
    <row r="4" spans="1:9" x14ac:dyDescent="0.3">
      <c r="A4" s="16" t="s">
        <v>148</v>
      </c>
      <c r="B4" s="10"/>
    </row>
    <row r="5" spans="1:9" x14ac:dyDescent="0.3">
      <c r="A5" s="16" t="s">
        <v>149</v>
      </c>
      <c r="B5" s="10"/>
    </row>
    <row r="7" spans="1:9" s="19" customFormat="1" ht="41.4" x14ac:dyDescent="0.3">
      <c r="A7" s="17" t="s">
        <v>0</v>
      </c>
      <c r="B7" s="18" t="s">
        <v>1</v>
      </c>
      <c r="C7" s="18" t="s">
        <v>2</v>
      </c>
      <c r="D7" s="2" t="s">
        <v>3</v>
      </c>
      <c r="E7" s="18" t="s">
        <v>4</v>
      </c>
      <c r="F7" s="18" t="s">
        <v>5</v>
      </c>
      <c r="G7" s="18" t="s">
        <v>6</v>
      </c>
      <c r="H7" s="2" t="s">
        <v>7</v>
      </c>
      <c r="I7" s="2" t="s">
        <v>8</v>
      </c>
    </row>
    <row r="8" spans="1:9" ht="17.25" customHeight="1" x14ac:dyDescent="0.3">
      <c r="A8" s="20" t="s">
        <v>9</v>
      </c>
      <c r="B8" s="21" t="s">
        <v>150</v>
      </c>
      <c r="C8" s="22">
        <v>1</v>
      </c>
      <c r="D8" s="3">
        <f>30*1.9</f>
        <v>57</v>
      </c>
      <c r="E8" s="22">
        <v>25</v>
      </c>
      <c r="F8" s="22">
        <v>10</v>
      </c>
      <c r="G8" s="4"/>
      <c r="H8" s="3">
        <f t="shared" ref="H8:H70" si="0">+G8*D8*(100-E8)/(100+F8)</f>
        <v>0</v>
      </c>
      <c r="I8" s="3" t="str">
        <f t="shared" ref="I8:I70" si="1">IF(G8="","",IF(MOD(G8,C8)=0,"ok","VERIFCARE QUANTITA'"))</f>
        <v/>
      </c>
    </row>
    <row r="9" spans="1:9" ht="17.25" customHeight="1" x14ac:dyDescent="0.3">
      <c r="A9" s="20" t="s">
        <v>10</v>
      </c>
      <c r="B9" s="21" t="s">
        <v>151</v>
      </c>
      <c r="C9" s="22">
        <v>1</v>
      </c>
      <c r="D9" s="3">
        <f>40*2.8</f>
        <v>112</v>
      </c>
      <c r="E9" s="22">
        <v>25</v>
      </c>
      <c r="F9" s="22">
        <v>10</v>
      </c>
      <c r="G9" s="4"/>
      <c r="H9" s="3">
        <f t="shared" si="0"/>
        <v>0</v>
      </c>
      <c r="I9" s="3" t="str">
        <f t="shared" si="1"/>
        <v/>
      </c>
    </row>
    <row r="10" spans="1:9" ht="17.25" customHeight="1" x14ac:dyDescent="0.3">
      <c r="A10" s="20" t="s">
        <v>11</v>
      </c>
      <c r="B10" s="21" t="s">
        <v>152</v>
      </c>
      <c r="C10" s="22">
        <v>1</v>
      </c>
      <c r="D10" s="3">
        <f>6.9*24</f>
        <v>165.60000000000002</v>
      </c>
      <c r="E10" s="22">
        <v>25</v>
      </c>
      <c r="F10" s="22">
        <v>10</v>
      </c>
      <c r="G10" s="4"/>
      <c r="H10" s="3">
        <f t="shared" si="0"/>
        <v>0</v>
      </c>
      <c r="I10" s="3" t="str">
        <f t="shared" si="1"/>
        <v/>
      </c>
    </row>
    <row r="11" spans="1:9" ht="17.25" customHeight="1" thickBot="1" x14ac:dyDescent="0.35">
      <c r="A11" s="23" t="s">
        <v>12</v>
      </c>
      <c r="B11" s="24" t="s">
        <v>153</v>
      </c>
      <c r="C11" s="25">
        <v>1</v>
      </c>
      <c r="D11" s="5">
        <f>21*2.9</f>
        <v>60.9</v>
      </c>
      <c r="E11" s="25">
        <v>25</v>
      </c>
      <c r="F11" s="25">
        <v>10</v>
      </c>
      <c r="G11" s="4"/>
      <c r="H11" s="3">
        <f t="shared" si="0"/>
        <v>0</v>
      </c>
      <c r="I11" s="3" t="str">
        <f t="shared" si="1"/>
        <v/>
      </c>
    </row>
    <row r="12" spans="1:9" ht="17.25" customHeight="1" x14ac:dyDescent="0.3">
      <c r="A12" s="26" t="s">
        <v>13</v>
      </c>
      <c r="B12" s="27" t="s">
        <v>14</v>
      </c>
      <c r="C12" s="28">
        <v>12</v>
      </c>
      <c r="D12" s="6">
        <v>4.9000000000000004</v>
      </c>
      <c r="E12" s="28">
        <v>25</v>
      </c>
      <c r="F12" s="28">
        <v>10</v>
      </c>
      <c r="G12" s="4"/>
      <c r="H12" s="3">
        <f t="shared" si="0"/>
        <v>0</v>
      </c>
      <c r="I12" s="3" t="str">
        <f t="shared" si="1"/>
        <v/>
      </c>
    </row>
    <row r="13" spans="1:9" ht="17.25" customHeight="1" x14ac:dyDescent="0.3">
      <c r="A13" s="20" t="s">
        <v>15</v>
      </c>
      <c r="B13" s="21" t="s">
        <v>16</v>
      </c>
      <c r="C13" s="22">
        <v>12</v>
      </c>
      <c r="D13" s="3">
        <v>4.9000000000000004</v>
      </c>
      <c r="E13" s="22">
        <v>25</v>
      </c>
      <c r="F13" s="22">
        <v>10</v>
      </c>
      <c r="G13" s="4"/>
      <c r="H13" s="3">
        <f t="shared" si="0"/>
        <v>0</v>
      </c>
      <c r="I13" s="3" t="str">
        <f t="shared" si="1"/>
        <v/>
      </c>
    </row>
    <row r="14" spans="1:9" ht="17.25" customHeight="1" x14ac:dyDescent="0.3">
      <c r="A14" s="20" t="s">
        <v>17</v>
      </c>
      <c r="B14" s="21" t="s">
        <v>18</v>
      </c>
      <c r="C14" s="22">
        <v>1</v>
      </c>
      <c r="D14" s="3">
        <f>4.9*12</f>
        <v>58.800000000000004</v>
      </c>
      <c r="E14" s="22">
        <v>25</v>
      </c>
      <c r="F14" s="22">
        <v>10</v>
      </c>
      <c r="G14" s="4"/>
      <c r="H14" s="3">
        <f t="shared" si="0"/>
        <v>0</v>
      </c>
      <c r="I14" s="3" t="str">
        <f t="shared" si="1"/>
        <v/>
      </c>
    </row>
    <row r="15" spans="1:9" ht="17.25" customHeight="1" x14ac:dyDescent="0.3">
      <c r="A15" s="20" t="s">
        <v>19</v>
      </c>
      <c r="B15" s="21" t="s">
        <v>20</v>
      </c>
      <c r="C15" s="22">
        <v>4</v>
      </c>
      <c r="D15" s="3">
        <v>6.9</v>
      </c>
      <c r="E15" s="22">
        <v>25</v>
      </c>
      <c r="F15" s="22">
        <v>10</v>
      </c>
      <c r="G15" s="4"/>
      <c r="H15" s="3">
        <f t="shared" si="0"/>
        <v>0</v>
      </c>
      <c r="I15" s="3" t="str">
        <f t="shared" si="1"/>
        <v/>
      </c>
    </row>
    <row r="16" spans="1:9" ht="17.25" customHeight="1" x14ac:dyDescent="0.3">
      <c r="A16" s="20" t="s">
        <v>21</v>
      </c>
      <c r="B16" s="21" t="s">
        <v>22</v>
      </c>
      <c r="C16" s="22">
        <v>4</v>
      </c>
      <c r="D16" s="3">
        <v>6.9</v>
      </c>
      <c r="E16" s="22">
        <v>25</v>
      </c>
      <c r="F16" s="22">
        <v>10</v>
      </c>
      <c r="G16" s="4"/>
      <c r="H16" s="3">
        <f t="shared" si="0"/>
        <v>0</v>
      </c>
      <c r="I16" s="3" t="str">
        <f t="shared" si="1"/>
        <v/>
      </c>
    </row>
    <row r="17" spans="1:9" ht="17.25" customHeight="1" x14ac:dyDescent="0.3">
      <c r="A17" s="20" t="s">
        <v>23</v>
      </c>
      <c r="B17" s="21" t="s">
        <v>24</v>
      </c>
      <c r="C17" s="22">
        <v>4</v>
      </c>
      <c r="D17" s="3">
        <v>6.9</v>
      </c>
      <c r="E17" s="22">
        <v>25</v>
      </c>
      <c r="F17" s="22">
        <v>10</v>
      </c>
      <c r="G17" s="4"/>
      <c r="H17" s="3">
        <f t="shared" si="0"/>
        <v>0</v>
      </c>
      <c r="I17" s="3" t="str">
        <f t="shared" si="1"/>
        <v/>
      </c>
    </row>
    <row r="18" spans="1:9" ht="17.25" customHeight="1" x14ac:dyDescent="0.3">
      <c r="A18" s="20" t="s">
        <v>25</v>
      </c>
      <c r="B18" s="21" t="s">
        <v>26</v>
      </c>
      <c r="C18" s="22">
        <v>4</v>
      </c>
      <c r="D18" s="3">
        <v>6.9</v>
      </c>
      <c r="E18" s="22">
        <v>25</v>
      </c>
      <c r="F18" s="22">
        <v>10</v>
      </c>
      <c r="G18" s="4"/>
      <c r="H18" s="3">
        <f t="shared" si="0"/>
        <v>0</v>
      </c>
      <c r="I18" s="3" t="str">
        <f t="shared" si="1"/>
        <v/>
      </c>
    </row>
    <row r="19" spans="1:9" ht="17.25" customHeight="1" x14ac:dyDescent="0.3">
      <c r="A19" s="20" t="s">
        <v>27</v>
      </c>
      <c r="B19" s="21" t="s">
        <v>28</v>
      </c>
      <c r="C19" s="22">
        <v>4</v>
      </c>
      <c r="D19" s="3">
        <v>6.9</v>
      </c>
      <c r="E19" s="22">
        <v>25</v>
      </c>
      <c r="F19" s="22">
        <v>10</v>
      </c>
      <c r="G19" s="4"/>
      <c r="H19" s="3">
        <f t="shared" si="0"/>
        <v>0</v>
      </c>
      <c r="I19" s="3" t="str">
        <f t="shared" si="1"/>
        <v/>
      </c>
    </row>
    <row r="20" spans="1:9" ht="17.25" customHeight="1" x14ac:dyDescent="0.3">
      <c r="A20" s="20" t="s">
        <v>29</v>
      </c>
      <c r="B20" s="21" t="s">
        <v>30</v>
      </c>
      <c r="C20" s="22">
        <v>4</v>
      </c>
      <c r="D20" s="3">
        <v>6.9</v>
      </c>
      <c r="E20" s="22">
        <v>25</v>
      </c>
      <c r="F20" s="22">
        <v>10</v>
      </c>
      <c r="G20" s="4"/>
      <c r="H20" s="3">
        <f t="shared" si="0"/>
        <v>0</v>
      </c>
      <c r="I20" s="3" t="str">
        <f t="shared" si="1"/>
        <v/>
      </c>
    </row>
    <row r="21" spans="1:9" ht="17.25" customHeight="1" x14ac:dyDescent="0.3">
      <c r="A21" s="20" t="s">
        <v>31</v>
      </c>
      <c r="B21" s="21" t="s">
        <v>32</v>
      </c>
      <c r="C21" s="22">
        <v>4</v>
      </c>
      <c r="D21" s="3">
        <v>6.9</v>
      </c>
      <c r="E21" s="22">
        <v>25</v>
      </c>
      <c r="F21" s="22">
        <v>10</v>
      </c>
      <c r="G21" s="4"/>
      <c r="H21" s="3">
        <f t="shared" si="0"/>
        <v>0</v>
      </c>
      <c r="I21" s="3" t="str">
        <f t="shared" si="1"/>
        <v/>
      </c>
    </row>
    <row r="22" spans="1:9" ht="17.25" customHeight="1" x14ac:dyDescent="0.3">
      <c r="A22" s="29" t="s">
        <v>33</v>
      </c>
      <c r="B22" s="30" t="s">
        <v>34</v>
      </c>
      <c r="C22" s="31">
        <v>4</v>
      </c>
      <c r="D22" s="11">
        <v>6.9</v>
      </c>
      <c r="E22" s="31">
        <v>25</v>
      </c>
      <c r="F22" s="31">
        <v>10</v>
      </c>
      <c r="G22" s="4"/>
      <c r="H22" s="3">
        <v>0</v>
      </c>
      <c r="I22" s="3" t="s">
        <v>161</v>
      </c>
    </row>
    <row r="23" spans="1:9" ht="17.25" customHeight="1" x14ac:dyDescent="0.3">
      <c r="A23" s="29">
        <v>9300305</v>
      </c>
      <c r="B23" s="30" t="s">
        <v>162</v>
      </c>
      <c r="C23" s="31">
        <v>4</v>
      </c>
      <c r="D23" s="11">
        <v>6.9</v>
      </c>
      <c r="E23" s="31">
        <v>25</v>
      </c>
      <c r="F23" s="31">
        <v>10</v>
      </c>
      <c r="G23" s="4"/>
      <c r="H23" s="3">
        <v>0</v>
      </c>
      <c r="I23" s="3"/>
    </row>
    <row r="24" spans="1:9" ht="17.25" customHeight="1" x14ac:dyDescent="0.3">
      <c r="A24" s="29">
        <v>9300306</v>
      </c>
      <c r="B24" s="30" t="s">
        <v>163</v>
      </c>
      <c r="C24" s="31">
        <v>4</v>
      </c>
      <c r="D24" s="11">
        <v>6.9</v>
      </c>
      <c r="E24" s="31">
        <v>25</v>
      </c>
      <c r="F24" s="31">
        <v>10</v>
      </c>
      <c r="G24" s="4"/>
      <c r="H24" s="3">
        <v>0</v>
      </c>
      <c r="I24" s="3"/>
    </row>
    <row r="25" spans="1:9" ht="17.25" customHeight="1" thickBot="1" x14ac:dyDescent="0.35">
      <c r="A25" s="23">
        <v>9300307</v>
      </c>
      <c r="B25" s="24" t="s">
        <v>164</v>
      </c>
      <c r="C25" s="25">
        <v>4</v>
      </c>
      <c r="D25" s="5">
        <v>6.9</v>
      </c>
      <c r="E25" s="25">
        <v>25</v>
      </c>
      <c r="F25" s="25">
        <v>10</v>
      </c>
      <c r="G25" s="4"/>
      <c r="H25" s="3">
        <f t="shared" si="0"/>
        <v>0</v>
      </c>
      <c r="I25" s="3" t="str">
        <f t="shared" si="1"/>
        <v/>
      </c>
    </row>
    <row r="26" spans="1:9" ht="17.25" customHeight="1" x14ac:dyDescent="0.3">
      <c r="A26" s="26" t="s">
        <v>35</v>
      </c>
      <c r="B26" s="27" t="s">
        <v>154</v>
      </c>
      <c r="C26" s="28">
        <v>1</v>
      </c>
      <c r="D26" s="6">
        <f>3.1*18</f>
        <v>55.800000000000004</v>
      </c>
      <c r="E26" s="28">
        <v>25</v>
      </c>
      <c r="F26" s="28">
        <v>10</v>
      </c>
      <c r="G26" s="4"/>
      <c r="H26" s="3">
        <f t="shared" si="0"/>
        <v>0</v>
      </c>
      <c r="I26" s="3" t="str">
        <f t="shared" si="1"/>
        <v/>
      </c>
    </row>
    <row r="27" spans="1:9" ht="17.25" customHeight="1" x14ac:dyDescent="0.3">
      <c r="A27" s="20" t="s">
        <v>36</v>
      </c>
      <c r="B27" s="21" t="s">
        <v>37</v>
      </c>
      <c r="C27" s="22">
        <v>4</v>
      </c>
      <c r="D27" s="3">
        <v>6.9</v>
      </c>
      <c r="E27" s="22">
        <v>25</v>
      </c>
      <c r="F27" s="22">
        <v>10</v>
      </c>
      <c r="G27" s="4"/>
      <c r="H27" s="3">
        <f t="shared" si="0"/>
        <v>0</v>
      </c>
      <c r="I27" s="3" t="str">
        <f t="shared" si="1"/>
        <v/>
      </c>
    </row>
    <row r="28" spans="1:9" ht="17.25" customHeight="1" x14ac:dyDescent="0.3">
      <c r="A28" s="20" t="s">
        <v>38</v>
      </c>
      <c r="B28" s="21" t="s">
        <v>39</v>
      </c>
      <c r="C28" s="22">
        <v>4</v>
      </c>
      <c r="D28" s="3">
        <v>6.9</v>
      </c>
      <c r="E28" s="22">
        <v>25</v>
      </c>
      <c r="F28" s="22">
        <v>10</v>
      </c>
      <c r="G28" s="4"/>
      <c r="H28" s="3">
        <f t="shared" si="0"/>
        <v>0</v>
      </c>
      <c r="I28" s="3" t="str">
        <f t="shared" si="1"/>
        <v/>
      </c>
    </row>
    <row r="29" spans="1:9" ht="17.25" customHeight="1" x14ac:dyDescent="0.3">
      <c r="A29" s="20" t="s">
        <v>40</v>
      </c>
      <c r="B29" s="21" t="s">
        <v>41</v>
      </c>
      <c r="C29" s="22">
        <v>4</v>
      </c>
      <c r="D29" s="3">
        <v>6.9</v>
      </c>
      <c r="E29" s="22">
        <v>25</v>
      </c>
      <c r="F29" s="22">
        <v>10</v>
      </c>
      <c r="G29" s="4"/>
      <c r="H29" s="3">
        <f t="shared" si="0"/>
        <v>0</v>
      </c>
      <c r="I29" s="3" t="str">
        <f t="shared" si="1"/>
        <v/>
      </c>
    </row>
    <row r="30" spans="1:9" ht="17.25" customHeight="1" x14ac:dyDescent="0.3">
      <c r="A30" s="20" t="s">
        <v>42</v>
      </c>
      <c r="B30" s="21" t="s">
        <v>43</v>
      </c>
      <c r="C30" s="22">
        <v>4</v>
      </c>
      <c r="D30" s="3">
        <v>6.9</v>
      </c>
      <c r="E30" s="22">
        <v>25</v>
      </c>
      <c r="F30" s="22">
        <v>10</v>
      </c>
      <c r="G30" s="4"/>
      <c r="H30" s="3">
        <f t="shared" si="0"/>
        <v>0</v>
      </c>
      <c r="I30" s="3" t="str">
        <f t="shared" si="1"/>
        <v/>
      </c>
    </row>
    <row r="31" spans="1:9" ht="17.25" customHeight="1" x14ac:dyDescent="0.3">
      <c r="A31" s="20" t="s">
        <v>44</v>
      </c>
      <c r="B31" s="21" t="s">
        <v>45</v>
      </c>
      <c r="C31" s="22">
        <v>1</v>
      </c>
      <c r="D31" s="3">
        <f>6.9*4</f>
        <v>27.6</v>
      </c>
      <c r="E31" s="22">
        <v>25</v>
      </c>
      <c r="F31" s="22">
        <v>10</v>
      </c>
      <c r="G31" s="4"/>
      <c r="H31" s="3">
        <f t="shared" si="0"/>
        <v>0</v>
      </c>
      <c r="I31" s="3" t="str">
        <f t="shared" si="1"/>
        <v/>
      </c>
    </row>
    <row r="32" spans="1:9" ht="17.25" customHeight="1" thickBot="1" x14ac:dyDescent="0.35">
      <c r="A32" s="23" t="s">
        <v>46</v>
      </c>
      <c r="B32" s="24" t="s">
        <v>155</v>
      </c>
      <c r="C32" s="25">
        <v>1</v>
      </c>
      <c r="D32" s="5">
        <f>12*3.1</f>
        <v>37.200000000000003</v>
      </c>
      <c r="E32" s="25">
        <v>25</v>
      </c>
      <c r="F32" s="25">
        <v>10</v>
      </c>
      <c r="G32" s="4"/>
      <c r="H32" s="3">
        <f t="shared" si="0"/>
        <v>0</v>
      </c>
      <c r="I32" s="3" t="str">
        <f t="shared" si="1"/>
        <v/>
      </c>
    </row>
    <row r="33" spans="1:9" ht="17.25" customHeight="1" x14ac:dyDescent="0.3">
      <c r="A33" s="26" t="s">
        <v>47</v>
      </c>
      <c r="B33" s="27" t="s">
        <v>48</v>
      </c>
      <c r="C33" s="28">
        <v>2</v>
      </c>
      <c r="D33" s="6">
        <v>11.9</v>
      </c>
      <c r="E33" s="28">
        <v>25</v>
      </c>
      <c r="F33" s="28">
        <v>10</v>
      </c>
      <c r="G33" s="4"/>
      <c r="H33" s="3">
        <f t="shared" si="0"/>
        <v>0</v>
      </c>
      <c r="I33" s="3" t="str">
        <f t="shared" si="1"/>
        <v/>
      </c>
    </row>
    <row r="34" spans="1:9" ht="17.25" customHeight="1" x14ac:dyDescent="0.3">
      <c r="A34" s="20" t="s">
        <v>49</v>
      </c>
      <c r="B34" s="21" t="s">
        <v>50</v>
      </c>
      <c r="C34" s="22">
        <v>2</v>
      </c>
      <c r="D34" s="6">
        <v>11.9</v>
      </c>
      <c r="E34" s="22">
        <v>25</v>
      </c>
      <c r="F34" s="22">
        <v>10</v>
      </c>
      <c r="G34" s="4"/>
      <c r="H34" s="3">
        <f t="shared" si="0"/>
        <v>0</v>
      </c>
      <c r="I34" s="3" t="str">
        <f t="shared" si="1"/>
        <v/>
      </c>
    </row>
    <row r="35" spans="1:9" ht="17.25" customHeight="1" x14ac:dyDescent="0.3">
      <c r="A35" s="20" t="s">
        <v>51</v>
      </c>
      <c r="B35" s="21" t="s">
        <v>52</v>
      </c>
      <c r="C35" s="22">
        <v>2</v>
      </c>
      <c r="D35" s="6">
        <v>11.9</v>
      </c>
      <c r="E35" s="22">
        <v>25</v>
      </c>
      <c r="F35" s="22">
        <v>10</v>
      </c>
      <c r="G35" s="4"/>
      <c r="H35" s="3">
        <f t="shared" si="0"/>
        <v>0</v>
      </c>
      <c r="I35" s="3" t="str">
        <f t="shared" si="1"/>
        <v/>
      </c>
    </row>
    <row r="36" spans="1:9" ht="17.25" customHeight="1" x14ac:dyDescent="0.3">
      <c r="A36" s="20" t="s">
        <v>53</v>
      </c>
      <c r="B36" s="21" t="s">
        <v>54</v>
      </c>
      <c r="C36" s="22">
        <v>2</v>
      </c>
      <c r="D36" s="3">
        <v>13.9</v>
      </c>
      <c r="E36" s="22">
        <v>25</v>
      </c>
      <c r="F36" s="22">
        <v>10</v>
      </c>
      <c r="G36" s="4"/>
      <c r="H36" s="3">
        <f t="shared" si="0"/>
        <v>0</v>
      </c>
      <c r="I36" s="3" t="str">
        <f t="shared" si="1"/>
        <v/>
      </c>
    </row>
    <row r="37" spans="1:9" ht="17.25" customHeight="1" x14ac:dyDescent="0.3">
      <c r="A37" s="20" t="s">
        <v>55</v>
      </c>
      <c r="B37" s="21" t="s">
        <v>56</v>
      </c>
      <c r="C37" s="22">
        <v>2</v>
      </c>
      <c r="D37" s="3">
        <v>13.9</v>
      </c>
      <c r="E37" s="22">
        <v>25</v>
      </c>
      <c r="F37" s="22">
        <v>10</v>
      </c>
      <c r="G37" s="4"/>
      <c r="H37" s="3">
        <f t="shared" si="0"/>
        <v>0</v>
      </c>
      <c r="I37" s="3" t="str">
        <f t="shared" si="1"/>
        <v/>
      </c>
    </row>
    <row r="38" spans="1:9" ht="17.25" customHeight="1" thickBot="1" x14ac:dyDescent="0.35">
      <c r="A38" s="23" t="s">
        <v>57</v>
      </c>
      <c r="B38" s="24" t="s">
        <v>58</v>
      </c>
      <c r="C38" s="25">
        <v>2</v>
      </c>
      <c r="D38" s="5">
        <v>15.9</v>
      </c>
      <c r="E38" s="25">
        <v>25</v>
      </c>
      <c r="F38" s="25">
        <v>10</v>
      </c>
      <c r="G38" s="4"/>
      <c r="H38" s="3">
        <f t="shared" si="0"/>
        <v>0</v>
      </c>
      <c r="I38" s="3" t="str">
        <f t="shared" si="1"/>
        <v/>
      </c>
    </row>
    <row r="39" spans="1:9" ht="17.25" customHeight="1" x14ac:dyDescent="0.3">
      <c r="A39" s="20" t="s">
        <v>171</v>
      </c>
      <c r="B39" s="21" t="s">
        <v>172</v>
      </c>
      <c r="C39" s="22">
        <v>1</v>
      </c>
      <c r="D39" s="3">
        <v>29.9</v>
      </c>
      <c r="E39" s="22">
        <v>25</v>
      </c>
      <c r="F39" s="22">
        <v>10</v>
      </c>
      <c r="G39" s="4"/>
      <c r="H39" s="3">
        <f t="shared" si="0"/>
        <v>0</v>
      </c>
      <c r="I39" s="3" t="str">
        <f t="shared" si="1"/>
        <v/>
      </c>
    </row>
    <row r="40" spans="1:9" ht="17.25" customHeight="1" x14ac:dyDescent="0.3">
      <c r="A40" s="20" t="s">
        <v>59</v>
      </c>
      <c r="B40" s="21" t="s">
        <v>60</v>
      </c>
      <c r="C40" s="22">
        <v>1</v>
      </c>
      <c r="D40" s="3">
        <v>32.9</v>
      </c>
      <c r="E40" s="22">
        <v>25</v>
      </c>
      <c r="F40" s="22">
        <v>10</v>
      </c>
      <c r="G40" s="4"/>
      <c r="H40" s="3">
        <v>0</v>
      </c>
      <c r="I40" s="3" t="s">
        <v>161</v>
      </c>
    </row>
    <row r="41" spans="1:9" ht="17.25" customHeight="1" x14ac:dyDescent="0.3">
      <c r="A41" s="20" t="s">
        <v>61</v>
      </c>
      <c r="B41" s="21" t="s">
        <v>62</v>
      </c>
      <c r="C41" s="22">
        <v>1</v>
      </c>
      <c r="D41" s="3">
        <v>32.9</v>
      </c>
      <c r="E41" s="22">
        <v>25</v>
      </c>
      <c r="F41" s="22">
        <v>10</v>
      </c>
      <c r="G41" s="4"/>
      <c r="H41" s="3">
        <f t="shared" si="0"/>
        <v>0</v>
      </c>
      <c r="I41" s="3" t="str">
        <f t="shared" si="1"/>
        <v/>
      </c>
    </row>
    <row r="42" spans="1:9" ht="17.25" customHeight="1" x14ac:dyDescent="0.3">
      <c r="A42" s="20" t="s">
        <v>63</v>
      </c>
      <c r="B42" s="21" t="s">
        <v>64</v>
      </c>
      <c r="C42" s="22">
        <v>1</v>
      </c>
      <c r="D42" s="3">
        <v>32.9</v>
      </c>
      <c r="E42" s="22">
        <v>25</v>
      </c>
      <c r="F42" s="22">
        <v>10</v>
      </c>
      <c r="G42" s="4"/>
      <c r="H42" s="3">
        <f t="shared" si="0"/>
        <v>0</v>
      </c>
      <c r="I42" s="3" t="str">
        <f t="shared" si="1"/>
        <v/>
      </c>
    </row>
    <row r="43" spans="1:9" ht="17.25" customHeight="1" x14ac:dyDescent="0.3">
      <c r="A43" s="20" t="s">
        <v>65</v>
      </c>
      <c r="B43" s="21" t="s">
        <v>66</v>
      </c>
      <c r="C43" s="22">
        <v>1</v>
      </c>
      <c r="D43" s="3">
        <v>23.9</v>
      </c>
      <c r="E43" s="22">
        <v>25</v>
      </c>
      <c r="F43" s="22">
        <v>10</v>
      </c>
      <c r="G43" s="4"/>
      <c r="H43" s="3">
        <f t="shared" si="0"/>
        <v>0</v>
      </c>
      <c r="I43" s="3" t="str">
        <f t="shared" si="1"/>
        <v/>
      </c>
    </row>
    <row r="44" spans="1:9" ht="17.25" customHeight="1" thickBot="1" x14ac:dyDescent="0.35">
      <c r="A44" s="23" t="s">
        <v>67</v>
      </c>
      <c r="B44" s="24" t="s">
        <v>68</v>
      </c>
      <c r="C44" s="25">
        <v>1</v>
      </c>
      <c r="D44" s="5">
        <v>23.9</v>
      </c>
      <c r="E44" s="25">
        <v>25</v>
      </c>
      <c r="F44" s="25">
        <v>10</v>
      </c>
      <c r="G44" s="4"/>
      <c r="H44" s="3">
        <f t="shared" si="0"/>
        <v>0</v>
      </c>
      <c r="I44" s="3" t="str">
        <f t="shared" si="1"/>
        <v/>
      </c>
    </row>
    <row r="45" spans="1:9" ht="17.25" customHeight="1" x14ac:dyDescent="0.3">
      <c r="A45" s="26" t="s">
        <v>69</v>
      </c>
      <c r="B45" s="27" t="s">
        <v>70</v>
      </c>
      <c r="C45" s="28">
        <v>12</v>
      </c>
      <c r="D45" s="6">
        <v>4.8</v>
      </c>
      <c r="E45" s="28">
        <v>25</v>
      </c>
      <c r="F45" s="28">
        <v>10</v>
      </c>
      <c r="G45" s="4"/>
      <c r="H45" s="3">
        <f t="shared" si="0"/>
        <v>0</v>
      </c>
      <c r="I45" s="3" t="str">
        <f t="shared" si="1"/>
        <v/>
      </c>
    </row>
    <row r="46" spans="1:9" ht="17.25" customHeight="1" x14ac:dyDescent="0.3">
      <c r="A46" s="20" t="s">
        <v>71</v>
      </c>
      <c r="B46" s="21" t="s">
        <v>72</v>
      </c>
      <c r="C46" s="22">
        <v>12</v>
      </c>
      <c r="D46" s="3">
        <v>4.8</v>
      </c>
      <c r="E46" s="22">
        <v>25</v>
      </c>
      <c r="F46" s="22">
        <v>10</v>
      </c>
      <c r="G46" s="4"/>
      <c r="H46" s="3">
        <f t="shared" si="0"/>
        <v>0</v>
      </c>
      <c r="I46" s="3" t="str">
        <f t="shared" si="1"/>
        <v/>
      </c>
    </row>
    <row r="47" spans="1:9" ht="17.25" customHeight="1" x14ac:dyDescent="0.3">
      <c r="A47" s="20" t="s">
        <v>73</v>
      </c>
      <c r="B47" s="21" t="s">
        <v>74</v>
      </c>
      <c r="C47" s="22">
        <v>8</v>
      </c>
      <c r="D47" s="3">
        <v>6.7</v>
      </c>
      <c r="E47" s="22">
        <v>25</v>
      </c>
      <c r="F47" s="22">
        <v>10</v>
      </c>
      <c r="G47" s="4"/>
      <c r="H47" s="3">
        <f t="shared" si="0"/>
        <v>0</v>
      </c>
      <c r="I47" s="3" t="str">
        <f t="shared" si="1"/>
        <v/>
      </c>
    </row>
    <row r="48" spans="1:9" ht="17.25" customHeight="1" x14ac:dyDescent="0.3">
      <c r="A48" s="20" t="s">
        <v>75</v>
      </c>
      <c r="B48" s="21" t="s">
        <v>76</v>
      </c>
      <c r="C48" s="22">
        <v>4</v>
      </c>
      <c r="D48" s="3">
        <v>12.5</v>
      </c>
      <c r="E48" s="22">
        <v>25</v>
      </c>
      <c r="F48" s="22">
        <v>10</v>
      </c>
      <c r="G48" s="4"/>
      <c r="H48" s="3">
        <f t="shared" si="0"/>
        <v>0</v>
      </c>
      <c r="I48" s="3" t="str">
        <f t="shared" si="1"/>
        <v/>
      </c>
    </row>
    <row r="49" spans="1:9" ht="17.25" customHeight="1" x14ac:dyDescent="0.3">
      <c r="A49" s="20" t="s">
        <v>77</v>
      </c>
      <c r="B49" s="21" t="s">
        <v>156</v>
      </c>
      <c r="C49" s="22">
        <v>1</v>
      </c>
      <c r="D49" s="3">
        <f>24*2.8</f>
        <v>67.199999999999989</v>
      </c>
      <c r="E49" s="22">
        <v>25</v>
      </c>
      <c r="F49" s="22">
        <v>10</v>
      </c>
      <c r="G49" s="4"/>
      <c r="H49" s="3">
        <f t="shared" si="0"/>
        <v>0</v>
      </c>
      <c r="I49" s="3" t="str">
        <f t="shared" si="1"/>
        <v/>
      </c>
    </row>
    <row r="50" spans="1:9" ht="17.25" customHeight="1" x14ac:dyDescent="0.3">
      <c r="A50" s="20" t="s">
        <v>78</v>
      </c>
      <c r="B50" s="21" t="s">
        <v>79</v>
      </c>
      <c r="C50" s="22">
        <v>4</v>
      </c>
      <c r="D50" s="3">
        <v>7.9</v>
      </c>
      <c r="E50" s="22">
        <v>25</v>
      </c>
      <c r="F50" s="22">
        <v>10</v>
      </c>
      <c r="G50" s="4"/>
      <c r="H50" s="3">
        <f t="shared" si="0"/>
        <v>0</v>
      </c>
      <c r="I50" s="3" t="str">
        <f t="shared" si="1"/>
        <v/>
      </c>
    </row>
    <row r="51" spans="1:9" ht="17.25" customHeight="1" x14ac:dyDescent="0.3">
      <c r="A51" s="20" t="s">
        <v>80</v>
      </c>
      <c r="B51" s="21" t="s">
        <v>81</v>
      </c>
      <c r="C51" s="22">
        <v>4</v>
      </c>
      <c r="D51" s="3">
        <v>7.9</v>
      </c>
      <c r="E51" s="22">
        <v>25</v>
      </c>
      <c r="F51" s="22">
        <v>10</v>
      </c>
      <c r="G51" s="4"/>
      <c r="H51" s="3">
        <f t="shared" si="0"/>
        <v>0</v>
      </c>
      <c r="I51" s="3" t="str">
        <f t="shared" si="1"/>
        <v/>
      </c>
    </row>
    <row r="52" spans="1:9" ht="17.25" customHeight="1" thickBot="1" x14ac:dyDescent="0.35">
      <c r="A52" s="23" t="s">
        <v>82</v>
      </c>
      <c r="B52" s="24" t="s">
        <v>83</v>
      </c>
      <c r="C52" s="25">
        <v>1</v>
      </c>
      <c r="D52" s="5">
        <f>7.9*4</f>
        <v>31.6</v>
      </c>
      <c r="E52" s="25">
        <v>25</v>
      </c>
      <c r="F52" s="25">
        <v>10</v>
      </c>
      <c r="G52" s="4"/>
      <c r="H52" s="3">
        <f t="shared" si="0"/>
        <v>0</v>
      </c>
      <c r="I52" s="3" t="str">
        <f t="shared" si="1"/>
        <v/>
      </c>
    </row>
    <row r="53" spans="1:9" ht="17.25" customHeight="1" x14ac:dyDescent="0.3">
      <c r="A53" s="26" t="s">
        <v>84</v>
      </c>
      <c r="B53" s="27" t="s">
        <v>157</v>
      </c>
      <c r="C53" s="28">
        <v>1</v>
      </c>
      <c r="D53" s="6">
        <f>12*5.5</f>
        <v>66</v>
      </c>
      <c r="E53" s="28">
        <v>25</v>
      </c>
      <c r="F53" s="28">
        <v>10</v>
      </c>
      <c r="G53" s="4"/>
      <c r="H53" s="3">
        <f t="shared" si="0"/>
        <v>0</v>
      </c>
      <c r="I53" s="3" t="str">
        <f t="shared" si="1"/>
        <v/>
      </c>
    </row>
    <row r="54" spans="1:9" ht="17.25" customHeight="1" x14ac:dyDescent="0.3">
      <c r="A54" s="20" t="s">
        <v>85</v>
      </c>
      <c r="B54" s="21" t="s">
        <v>86</v>
      </c>
      <c r="C54" s="22">
        <v>7</v>
      </c>
      <c r="D54" s="3">
        <v>5.5</v>
      </c>
      <c r="E54" s="22">
        <v>25</v>
      </c>
      <c r="F54" s="22">
        <v>10</v>
      </c>
      <c r="G54" s="4"/>
      <c r="H54" s="3">
        <f t="shared" si="0"/>
        <v>0</v>
      </c>
      <c r="I54" s="3" t="str">
        <f t="shared" si="1"/>
        <v/>
      </c>
    </row>
    <row r="55" spans="1:9" ht="17.25" customHeight="1" x14ac:dyDescent="0.3">
      <c r="A55" s="20" t="s">
        <v>87</v>
      </c>
      <c r="B55" s="21" t="s">
        <v>88</v>
      </c>
      <c r="C55" s="22">
        <v>7</v>
      </c>
      <c r="D55" s="3">
        <v>5.5</v>
      </c>
      <c r="E55" s="22">
        <v>25</v>
      </c>
      <c r="F55" s="22">
        <v>10</v>
      </c>
      <c r="G55" s="4"/>
      <c r="H55" s="3">
        <f t="shared" si="0"/>
        <v>0</v>
      </c>
      <c r="I55" s="3" t="str">
        <f t="shared" si="1"/>
        <v/>
      </c>
    </row>
    <row r="56" spans="1:9" ht="17.25" customHeight="1" x14ac:dyDescent="0.3">
      <c r="A56" s="20" t="s">
        <v>89</v>
      </c>
      <c r="B56" s="21" t="s">
        <v>90</v>
      </c>
      <c r="C56" s="22">
        <v>7</v>
      </c>
      <c r="D56" s="3">
        <v>5.5</v>
      </c>
      <c r="E56" s="22">
        <v>25</v>
      </c>
      <c r="F56" s="22">
        <v>10</v>
      </c>
      <c r="G56" s="4"/>
      <c r="H56" s="3">
        <f t="shared" si="0"/>
        <v>0</v>
      </c>
      <c r="I56" s="3" t="str">
        <f t="shared" si="1"/>
        <v/>
      </c>
    </row>
    <row r="57" spans="1:9" ht="17.25" customHeight="1" x14ac:dyDescent="0.3">
      <c r="A57" s="20" t="s">
        <v>91</v>
      </c>
      <c r="B57" s="21" t="s">
        <v>92</v>
      </c>
      <c r="C57" s="22">
        <v>7</v>
      </c>
      <c r="D57" s="3">
        <v>5.9</v>
      </c>
      <c r="E57" s="22">
        <v>25</v>
      </c>
      <c r="F57" s="22">
        <v>10</v>
      </c>
      <c r="G57" s="4"/>
      <c r="H57" s="3">
        <f t="shared" si="0"/>
        <v>0</v>
      </c>
      <c r="I57" s="3" t="str">
        <f t="shared" si="1"/>
        <v/>
      </c>
    </row>
    <row r="58" spans="1:9" ht="17.25" customHeight="1" x14ac:dyDescent="0.3">
      <c r="A58" s="20" t="s">
        <v>93</v>
      </c>
      <c r="B58" s="21" t="s">
        <v>94</v>
      </c>
      <c r="C58" s="22">
        <v>7</v>
      </c>
      <c r="D58" s="3">
        <v>5.9</v>
      </c>
      <c r="E58" s="22">
        <v>25</v>
      </c>
      <c r="F58" s="22">
        <v>10</v>
      </c>
      <c r="G58" s="4"/>
      <c r="H58" s="3">
        <f t="shared" si="0"/>
        <v>0</v>
      </c>
      <c r="I58" s="3" t="str">
        <f t="shared" si="1"/>
        <v/>
      </c>
    </row>
    <row r="59" spans="1:9" ht="17.25" customHeight="1" x14ac:dyDescent="0.3">
      <c r="A59" s="29" t="s">
        <v>95</v>
      </c>
      <c r="B59" s="30" t="s">
        <v>96</v>
      </c>
      <c r="C59" s="31">
        <v>7</v>
      </c>
      <c r="D59" s="11">
        <v>5.9</v>
      </c>
      <c r="E59" s="31">
        <v>25</v>
      </c>
      <c r="F59" s="31">
        <v>10</v>
      </c>
      <c r="G59" s="4"/>
      <c r="H59" s="3">
        <v>0</v>
      </c>
      <c r="I59" s="3" t="s">
        <v>161</v>
      </c>
    </row>
    <row r="60" spans="1:9" ht="17.25" customHeight="1" thickBot="1" x14ac:dyDescent="0.35">
      <c r="A60" s="23">
        <v>9300308</v>
      </c>
      <c r="B60" s="24" t="s">
        <v>165</v>
      </c>
      <c r="C60" s="25">
        <v>6</v>
      </c>
      <c r="D60" s="5">
        <v>7.9</v>
      </c>
      <c r="E60" s="25">
        <v>25</v>
      </c>
      <c r="F60" s="25">
        <v>10</v>
      </c>
      <c r="G60" s="4"/>
      <c r="H60" s="3">
        <f t="shared" si="0"/>
        <v>0</v>
      </c>
      <c r="I60" s="3" t="str">
        <f t="shared" si="1"/>
        <v/>
      </c>
    </row>
    <row r="61" spans="1:9" ht="17.25" customHeight="1" x14ac:dyDescent="0.3">
      <c r="A61" s="20" t="s">
        <v>98</v>
      </c>
      <c r="B61" s="21" t="s">
        <v>99</v>
      </c>
      <c r="C61" s="22">
        <v>8</v>
      </c>
      <c r="D61" s="3">
        <v>6.9</v>
      </c>
      <c r="E61" s="22">
        <v>25</v>
      </c>
      <c r="F61" s="22">
        <v>10</v>
      </c>
      <c r="G61" s="4"/>
      <c r="H61" s="3">
        <f t="shared" si="0"/>
        <v>0</v>
      </c>
      <c r="I61" s="3" t="str">
        <f t="shared" si="1"/>
        <v/>
      </c>
    </row>
    <row r="62" spans="1:9" ht="17.25" customHeight="1" x14ac:dyDescent="0.3">
      <c r="A62" s="20" t="s">
        <v>100</v>
      </c>
      <c r="B62" s="21" t="s">
        <v>101</v>
      </c>
      <c r="C62" s="22">
        <v>5</v>
      </c>
      <c r="D62" s="3">
        <v>6.6</v>
      </c>
      <c r="E62" s="22">
        <v>25</v>
      </c>
      <c r="F62" s="22">
        <v>10</v>
      </c>
      <c r="G62" s="4"/>
      <c r="H62" s="3">
        <f t="shared" si="0"/>
        <v>0</v>
      </c>
      <c r="I62" s="3" t="str">
        <f t="shared" si="1"/>
        <v/>
      </c>
    </row>
    <row r="63" spans="1:9" ht="17.25" customHeight="1" x14ac:dyDescent="0.3">
      <c r="A63" s="20" t="s">
        <v>102</v>
      </c>
      <c r="B63" s="21" t="s">
        <v>103</v>
      </c>
      <c r="C63" s="22">
        <v>5</v>
      </c>
      <c r="D63" s="3">
        <v>6.6</v>
      </c>
      <c r="E63" s="22">
        <v>25</v>
      </c>
      <c r="F63" s="22">
        <v>10</v>
      </c>
      <c r="G63" s="4"/>
      <c r="H63" s="3">
        <f t="shared" si="0"/>
        <v>0</v>
      </c>
      <c r="I63" s="3" t="str">
        <f t="shared" si="1"/>
        <v/>
      </c>
    </row>
    <row r="64" spans="1:9" ht="17.25" customHeight="1" x14ac:dyDescent="0.3">
      <c r="A64" s="20" t="s">
        <v>104</v>
      </c>
      <c r="B64" s="21" t="s">
        <v>105</v>
      </c>
      <c r="C64" s="22">
        <v>5</v>
      </c>
      <c r="D64" s="3">
        <v>6.6</v>
      </c>
      <c r="E64" s="22">
        <v>25</v>
      </c>
      <c r="F64" s="22">
        <v>10</v>
      </c>
      <c r="G64" s="4"/>
      <c r="H64" s="3">
        <f t="shared" si="0"/>
        <v>0</v>
      </c>
      <c r="I64" s="3" t="str">
        <f t="shared" si="1"/>
        <v/>
      </c>
    </row>
    <row r="65" spans="1:9" ht="17.25" customHeight="1" thickBot="1" x14ac:dyDescent="0.35">
      <c r="A65" s="23" t="s">
        <v>106</v>
      </c>
      <c r="B65" s="24" t="s">
        <v>107</v>
      </c>
      <c r="C65" s="25">
        <v>1</v>
      </c>
      <c r="D65" s="5">
        <f>5*6.6</f>
        <v>33</v>
      </c>
      <c r="E65" s="25">
        <v>25</v>
      </c>
      <c r="F65" s="25">
        <v>10</v>
      </c>
      <c r="G65" s="4"/>
      <c r="H65" s="3">
        <f t="shared" si="0"/>
        <v>0</v>
      </c>
      <c r="I65" s="3" t="str">
        <f t="shared" si="1"/>
        <v/>
      </c>
    </row>
    <row r="66" spans="1:9" ht="17.25" customHeight="1" x14ac:dyDescent="0.3">
      <c r="A66" s="26" t="s">
        <v>97</v>
      </c>
      <c r="B66" s="27" t="s">
        <v>158</v>
      </c>
      <c r="C66" s="28">
        <v>1</v>
      </c>
      <c r="D66" s="6">
        <f>15*3.1</f>
        <v>46.5</v>
      </c>
      <c r="E66" s="28">
        <v>25</v>
      </c>
      <c r="F66" s="28">
        <v>10</v>
      </c>
      <c r="G66" s="4"/>
      <c r="H66" s="3">
        <f>+G66*D66*(100-E66)/(100+F66)</f>
        <v>0</v>
      </c>
      <c r="I66" s="3" t="str">
        <f>IF(G66="","",IF(MOD(G66,C66)=0,"ok","VERIFCARE QUANTITA'"))</f>
        <v/>
      </c>
    </row>
    <row r="67" spans="1:9" ht="17.25" customHeight="1" x14ac:dyDescent="0.3">
      <c r="A67" s="20" t="s">
        <v>168</v>
      </c>
      <c r="B67" s="21" t="s">
        <v>173</v>
      </c>
      <c r="C67" s="22">
        <v>7</v>
      </c>
      <c r="D67" s="3">
        <v>6.9</v>
      </c>
      <c r="E67" s="22">
        <v>25</v>
      </c>
      <c r="F67" s="22">
        <v>10</v>
      </c>
      <c r="G67" s="4"/>
      <c r="H67" s="3">
        <f t="shared" ref="H67:H69" si="2">+G67*D67*(100-E67)/(100+F67)</f>
        <v>0</v>
      </c>
      <c r="I67" s="3" t="str">
        <f t="shared" ref="I67:I69" si="3">IF(G67="","",IF(MOD(G67,C67)=0,"ok","VERIFCARE QUANTITA'"))</f>
        <v/>
      </c>
    </row>
    <row r="68" spans="1:9" ht="17.25" customHeight="1" thickBot="1" x14ac:dyDescent="0.35">
      <c r="A68" s="23" t="s">
        <v>169</v>
      </c>
      <c r="B68" s="24" t="s">
        <v>174</v>
      </c>
      <c r="C68" s="25">
        <v>7</v>
      </c>
      <c r="D68" s="5">
        <v>6.9</v>
      </c>
      <c r="E68" s="25">
        <v>25</v>
      </c>
      <c r="F68" s="25">
        <v>10</v>
      </c>
      <c r="G68" s="4"/>
      <c r="H68" s="3">
        <f t="shared" si="2"/>
        <v>0</v>
      </c>
      <c r="I68" s="3" t="str">
        <f t="shared" si="3"/>
        <v/>
      </c>
    </row>
    <row r="69" spans="1:9" ht="17.25" customHeight="1" thickBot="1" x14ac:dyDescent="0.35">
      <c r="A69" s="23">
        <v>9300309</v>
      </c>
      <c r="B69" s="24" t="s">
        <v>166</v>
      </c>
      <c r="C69" s="25">
        <v>4</v>
      </c>
      <c r="D69" s="5">
        <v>9.8000000000000007</v>
      </c>
      <c r="E69" s="25">
        <v>25</v>
      </c>
      <c r="F69" s="25">
        <v>10</v>
      </c>
      <c r="G69" s="4"/>
      <c r="H69" s="3">
        <f t="shared" si="2"/>
        <v>0</v>
      </c>
      <c r="I69" s="3" t="str">
        <f t="shared" si="3"/>
        <v/>
      </c>
    </row>
    <row r="70" spans="1:9" ht="17.25" customHeight="1" x14ac:dyDescent="0.3">
      <c r="A70" s="26" t="s">
        <v>108</v>
      </c>
      <c r="B70" s="27" t="s">
        <v>109</v>
      </c>
      <c r="C70" s="28">
        <v>8</v>
      </c>
      <c r="D70" s="6">
        <v>7.9</v>
      </c>
      <c r="E70" s="28">
        <v>25</v>
      </c>
      <c r="F70" s="28">
        <v>10</v>
      </c>
      <c r="G70" s="4"/>
      <c r="H70" s="3">
        <f t="shared" si="0"/>
        <v>0</v>
      </c>
      <c r="I70" s="3" t="str">
        <f t="shared" si="1"/>
        <v/>
      </c>
    </row>
    <row r="71" spans="1:9" ht="17.25" customHeight="1" x14ac:dyDescent="0.3">
      <c r="A71" s="20" t="s">
        <v>110</v>
      </c>
      <c r="B71" s="21" t="s">
        <v>111</v>
      </c>
      <c r="C71" s="22">
        <v>8</v>
      </c>
      <c r="D71" s="3">
        <v>7.9</v>
      </c>
      <c r="E71" s="22">
        <v>25</v>
      </c>
      <c r="F71" s="22">
        <v>10</v>
      </c>
      <c r="G71" s="4"/>
      <c r="H71" s="3">
        <f t="shared" ref="H71:H88" si="4">+G71*D71*(100-E71)/(100+F71)</f>
        <v>0</v>
      </c>
      <c r="I71" s="3" t="str">
        <f t="shared" ref="I71:I88" si="5">IF(G71="","",IF(MOD(G71,C71)=0,"ok","VERIFCARE QUANTITA'"))</f>
        <v/>
      </c>
    </row>
    <row r="72" spans="1:9" ht="17.25" customHeight="1" x14ac:dyDescent="0.3">
      <c r="A72" s="20" t="s">
        <v>112</v>
      </c>
      <c r="B72" s="21" t="s">
        <v>113</v>
      </c>
      <c r="C72" s="22">
        <v>8</v>
      </c>
      <c r="D72" s="3">
        <v>7.9</v>
      </c>
      <c r="E72" s="22">
        <v>25</v>
      </c>
      <c r="F72" s="22">
        <v>10</v>
      </c>
      <c r="G72" s="4"/>
      <c r="H72" s="3">
        <f t="shared" si="4"/>
        <v>0</v>
      </c>
      <c r="I72" s="3" t="str">
        <f t="shared" si="5"/>
        <v/>
      </c>
    </row>
    <row r="73" spans="1:9" ht="17.25" customHeight="1" x14ac:dyDescent="0.3">
      <c r="A73" s="20" t="s">
        <v>114</v>
      </c>
      <c r="B73" s="21" t="s">
        <v>115</v>
      </c>
      <c r="C73" s="22">
        <v>8</v>
      </c>
      <c r="D73" s="3">
        <v>7.9</v>
      </c>
      <c r="E73" s="22">
        <v>25</v>
      </c>
      <c r="F73" s="22">
        <v>10</v>
      </c>
      <c r="G73" s="4"/>
      <c r="H73" s="3">
        <f t="shared" si="4"/>
        <v>0</v>
      </c>
      <c r="I73" s="3" t="str">
        <f t="shared" si="5"/>
        <v/>
      </c>
    </row>
    <row r="74" spans="1:9" ht="17.25" customHeight="1" x14ac:dyDescent="0.3">
      <c r="A74" s="20" t="s">
        <v>116</v>
      </c>
      <c r="B74" s="21" t="s">
        <v>117</v>
      </c>
      <c r="C74" s="22">
        <v>8</v>
      </c>
      <c r="D74" s="3">
        <v>7.9</v>
      </c>
      <c r="E74" s="22">
        <v>25</v>
      </c>
      <c r="F74" s="22">
        <v>10</v>
      </c>
      <c r="G74" s="4"/>
      <c r="H74" s="3">
        <f t="shared" si="4"/>
        <v>0</v>
      </c>
      <c r="I74" s="3" t="str">
        <f t="shared" si="5"/>
        <v/>
      </c>
    </row>
    <row r="75" spans="1:9" ht="17.25" customHeight="1" x14ac:dyDescent="0.3">
      <c r="A75" s="20" t="s">
        <v>118</v>
      </c>
      <c r="B75" s="21" t="s">
        <v>119</v>
      </c>
      <c r="C75" s="22">
        <v>8</v>
      </c>
      <c r="D75" s="3">
        <v>7.9</v>
      </c>
      <c r="E75" s="22">
        <v>25</v>
      </c>
      <c r="F75" s="22">
        <v>10</v>
      </c>
      <c r="G75" s="4"/>
      <c r="H75" s="3">
        <f t="shared" si="4"/>
        <v>0</v>
      </c>
      <c r="I75" s="3" t="str">
        <f t="shared" si="5"/>
        <v/>
      </c>
    </row>
    <row r="76" spans="1:9" ht="17.25" customHeight="1" x14ac:dyDescent="0.3">
      <c r="A76" s="20" t="s">
        <v>120</v>
      </c>
      <c r="B76" s="21" t="s">
        <v>121</v>
      </c>
      <c r="C76" s="22">
        <v>8</v>
      </c>
      <c r="D76" s="3">
        <v>7.9</v>
      </c>
      <c r="E76" s="22">
        <v>25</v>
      </c>
      <c r="F76" s="22">
        <v>10</v>
      </c>
      <c r="G76" s="4"/>
      <c r="H76" s="3">
        <f t="shared" si="4"/>
        <v>0</v>
      </c>
      <c r="I76" s="3" t="str">
        <f t="shared" si="5"/>
        <v/>
      </c>
    </row>
    <row r="77" spans="1:9" ht="17.25" customHeight="1" x14ac:dyDescent="0.3">
      <c r="A77" s="20" t="s">
        <v>122</v>
      </c>
      <c r="B77" s="21" t="s">
        <v>123</v>
      </c>
      <c r="C77" s="22">
        <v>1</v>
      </c>
      <c r="D77" s="3">
        <f>8*7.9</f>
        <v>63.2</v>
      </c>
      <c r="E77" s="22">
        <v>25</v>
      </c>
      <c r="F77" s="22">
        <v>10</v>
      </c>
      <c r="G77" s="4"/>
      <c r="H77" s="3">
        <f t="shared" si="4"/>
        <v>0</v>
      </c>
      <c r="I77" s="3" t="str">
        <f t="shared" si="5"/>
        <v/>
      </c>
    </row>
    <row r="78" spans="1:9" ht="17.25" customHeight="1" x14ac:dyDescent="0.3">
      <c r="A78" s="20" t="s">
        <v>124</v>
      </c>
      <c r="B78" s="21" t="s">
        <v>125</v>
      </c>
      <c r="C78" s="22">
        <v>5</v>
      </c>
      <c r="D78" s="3">
        <v>6.5</v>
      </c>
      <c r="E78" s="22">
        <v>25</v>
      </c>
      <c r="F78" s="22">
        <v>10</v>
      </c>
      <c r="G78" s="4"/>
      <c r="H78" s="3">
        <f t="shared" si="4"/>
        <v>0</v>
      </c>
      <c r="I78" s="3" t="str">
        <f t="shared" si="5"/>
        <v/>
      </c>
    </row>
    <row r="79" spans="1:9" ht="17.25" customHeight="1" x14ac:dyDescent="0.3">
      <c r="A79" s="20" t="s">
        <v>126</v>
      </c>
      <c r="B79" s="21" t="s">
        <v>127</v>
      </c>
      <c r="C79" s="22">
        <v>5</v>
      </c>
      <c r="D79" s="3">
        <v>6.5</v>
      </c>
      <c r="E79" s="22">
        <v>25</v>
      </c>
      <c r="F79" s="22">
        <v>10</v>
      </c>
      <c r="G79" s="4"/>
      <c r="H79" s="3">
        <f t="shared" si="4"/>
        <v>0</v>
      </c>
      <c r="I79" s="3" t="str">
        <f t="shared" si="5"/>
        <v/>
      </c>
    </row>
    <row r="80" spans="1:9" ht="17.25" customHeight="1" x14ac:dyDescent="0.3">
      <c r="A80" s="20" t="s">
        <v>128</v>
      </c>
      <c r="B80" s="21" t="s">
        <v>129</v>
      </c>
      <c r="C80" s="22">
        <v>5</v>
      </c>
      <c r="D80" s="3">
        <v>6.5</v>
      </c>
      <c r="E80" s="22">
        <v>25</v>
      </c>
      <c r="F80" s="22">
        <v>10</v>
      </c>
      <c r="G80" s="4"/>
      <c r="H80" s="3">
        <f t="shared" si="4"/>
        <v>0</v>
      </c>
      <c r="I80" s="3" t="str">
        <f t="shared" si="5"/>
        <v/>
      </c>
    </row>
    <row r="81" spans="1:9" ht="17.25" customHeight="1" x14ac:dyDescent="0.3">
      <c r="A81" s="29" t="s">
        <v>130</v>
      </c>
      <c r="B81" s="30" t="s">
        <v>131</v>
      </c>
      <c r="C81" s="31">
        <v>5</v>
      </c>
      <c r="D81" s="11">
        <v>6.5</v>
      </c>
      <c r="E81" s="31">
        <v>25</v>
      </c>
      <c r="F81" s="31">
        <v>10</v>
      </c>
      <c r="G81" s="4"/>
      <c r="H81" s="3">
        <v>0</v>
      </c>
      <c r="I81" s="3" t="s">
        <v>161</v>
      </c>
    </row>
    <row r="82" spans="1:9" ht="17.25" customHeight="1" thickBot="1" x14ac:dyDescent="0.35">
      <c r="A82" s="23">
        <v>9300310</v>
      </c>
      <c r="B82" s="24" t="s">
        <v>167</v>
      </c>
      <c r="C82" s="25">
        <v>5</v>
      </c>
      <c r="D82" s="5">
        <v>6.5</v>
      </c>
      <c r="E82" s="25">
        <v>25</v>
      </c>
      <c r="F82" s="25">
        <v>10</v>
      </c>
      <c r="G82" s="4"/>
      <c r="H82" s="3">
        <f t="shared" si="4"/>
        <v>0</v>
      </c>
      <c r="I82" s="3" t="str">
        <f t="shared" si="5"/>
        <v/>
      </c>
    </row>
    <row r="83" spans="1:9" ht="17.25" customHeight="1" x14ac:dyDescent="0.3">
      <c r="A83" s="26" t="s">
        <v>132</v>
      </c>
      <c r="B83" s="27" t="s">
        <v>133</v>
      </c>
      <c r="C83" s="28">
        <v>2</v>
      </c>
      <c r="D83" s="6">
        <v>19.899999999999999</v>
      </c>
      <c r="E83" s="28">
        <v>25</v>
      </c>
      <c r="F83" s="28">
        <v>10</v>
      </c>
      <c r="G83" s="4"/>
      <c r="H83" s="3">
        <f t="shared" si="4"/>
        <v>0</v>
      </c>
      <c r="I83" s="3" t="str">
        <f t="shared" si="5"/>
        <v/>
      </c>
    </row>
    <row r="84" spans="1:9" ht="17.25" customHeight="1" x14ac:dyDescent="0.3">
      <c r="A84" s="20" t="s">
        <v>134</v>
      </c>
      <c r="B84" s="21" t="s">
        <v>135</v>
      </c>
      <c r="C84" s="22">
        <v>2</v>
      </c>
      <c r="D84" s="3">
        <v>19.899999999999999</v>
      </c>
      <c r="E84" s="22">
        <v>25</v>
      </c>
      <c r="F84" s="22">
        <v>10</v>
      </c>
      <c r="G84" s="4"/>
      <c r="H84" s="3">
        <f t="shared" si="4"/>
        <v>0</v>
      </c>
      <c r="I84" s="3" t="str">
        <f t="shared" si="5"/>
        <v/>
      </c>
    </row>
    <row r="85" spans="1:9" ht="17.25" customHeight="1" thickBot="1" x14ac:dyDescent="0.35">
      <c r="A85" s="23" t="s">
        <v>136</v>
      </c>
      <c r="B85" s="24" t="s">
        <v>137</v>
      </c>
      <c r="C85" s="25">
        <v>2</v>
      </c>
      <c r="D85" s="5">
        <v>19.899999999999999</v>
      </c>
      <c r="E85" s="25">
        <v>25</v>
      </c>
      <c r="F85" s="25">
        <v>10</v>
      </c>
      <c r="G85" s="4"/>
      <c r="H85" s="3">
        <f t="shared" si="4"/>
        <v>0</v>
      </c>
      <c r="I85" s="3" t="str">
        <f t="shared" si="5"/>
        <v/>
      </c>
    </row>
    <row r="86" spans="1:9" ht="17.25" customHeight="1" x14ac:dyDescent="0.3">
      <c r="A86" s="26" t="s">
        <v>138</v>
      </c>
      <c r="B86" s="27" t="s">
        <v>139</v>
      </c>
      <c r="C86" s="28">
        <v>1</v>
      </c>
      <c r="D86" s="6">
        <v>26.9</v>
      </c>
      <c r="E86" s="28">
        <v>25</v>
      </c>
      <c r="F86" s="28">
        <v>10</v>
      </c>
      <c r="G86" s="4"/>
      <c r="H86" s="3">
        <f t="shared" si="4"/>
        <v>0</v>
      </c>
      <c r="I86" s="3" t="str">
        <f t="shared" si="5"/>
        <v/>
      </c>
    </row>
    <row r="87" spans="1:9" ht="17.25" customHeight="1" x14ac:dyDescent="0.3">
      <c r="A87" s="20" t="s">
        <v>140</v>
      </c>
      <c r="B87" s="21" t="s">
        <v>141</v>
      </c>
      <c r="C87" s="22">
        <v>1</v>
      </c>
      <c r="D87" s="3">
        <v>26.9</v>
      </c>
      <c r="E87" s="22">
        <v>25</v>
      </c>
      <c r="F87" s="22">
        <v>10</v>
      </c>
      <c r="G87" s="4"/>
      <c r="H87" s="3">
        <f t="shared" si="4"/>
        <v>0</v>
      </c>
      <c r="I87" s="3" t="str">
        <f t="shared" si="5"/>
        <v/>
      </c>
    </row>
    <row r="88" spans="1:9" ht="17.25" customHeight="1" x14ac:dyDescent="0.3">
      <c r="A88" s="20" t="s">
        <v>142</v>
      </c>
      <c r="B88" s="21" t="s">
        <v>143</v>
      </c>
      <c r="C88" s="22">
        <v>1</v>
      </c>
      <c r="D88" s="3">
        <v>25.9</v>
      </c>
      <c r="E88" s="22">
        <v>25</v>
      </c>
      <c r="F88" s="22">
        <v>10</v>
      </c>
      <c r="G88" s="4"/>
      <c r="H88" s="3">
        <f t="shared" si="4"/>
        <v>0</v>
      </c>
      <c r="I88" s="3" t="str">
        <f t="shared" si="5"/>
        <v/>
      </c>
    </row>
    <row r="89" spans="1:9" x14ac:dyDescent="0.3">
      <c r="A89" s="32"/>
      <c r="B89" s="33"/>
      <c r="C89" s="32"/>
      <c r="D89" s="34"/>
      <c r="E89" s="34"/>
      <c r="F89" s="34"/>
      <c r="G89" s="34"/>
      <c r="H89" s="34"/>
      <c r="I89" s="7"/>
    </row>
    <row r="90" spans="1:9" x14ac:dyDescent="0.3">
      <c r="A90" s="32"/>
      <c r="B90" s="33"/>
      <c r="C90" s="32"/>
      <c r="D90" s="34"/>
      <c r="E90" s="34"/>
      <c r="F90" s="34"/>
      <c r="G90" s="35" t="s">
        <v>144</v>
      </c>
      <c r="H90" s="8">
        <f>SUM(H7:H88)</f>
        <v>0</v>
      </c>
      <c r="I90" s="14"/>
    </row>
  </sheetData>
  <sheetProtection sheet="1" objects="1" scenarios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4A89-F416-4542-B41A-031E6DB64E34}">
  <dimension ref="A1:M85"/>
  <sheetViews>
    <sheetView workbookViewId="0">
      <selection activeCell="B1" sqref="B1"/>
    </sheetView>
  </sheetViews>
  <sheetFormatPr defaultRowHeight="14.4" x14ac:dyDescent="0.3"/>
  <cols>
    <col min="2" max="2" width="23.5546875" bestFit="1" customWidth="1"/>
    <col min="3" max="3" width="33.44140625" style="36" hidden="1" customWidth="1"/>
  </cols>
  <sheetData>
    <row r="1" spans="1:13" x14ac:dyDescent="0.3">
      <c r="A1" t="s">
        <v>145</v>
      </c>
    </row>
    <row r="2" spans="1:13" ht="32.25" customHeight="1" x14ac:dyDescent="0.3">
      <c r="A2" s="39" t="s">
        <v>159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 x14ac:dyDescent="0.3">
      <c r="A4" t="s">
        <v>146</v>
      </c>
      <c r="B4" s="9" t="s">
        <v>147</v>
      </c>
      <c r="C4" s="37" t="s">
        <v>175</v>
      </c>
    </row>
    <row r="5" spans="1:13" x14ac:dyDescent="0.3">
      <c r="A5" t="str">
        <f>IF('CIOCCO NATALE 25'!G8&gt;0,"X","")</f>
        <v/>
      </c>
      <c r="B5" t="str">
        <f>"HUBEQ"&amp;'CIOCCO NATALE 25'!A8&amp;";"&amp;'CIOCCO NATALE 25'!G8</f>
        <v>HUBEQ9140030;</v>
      </c>
      <c r="C5" s="38" t="str">
        <f>$C$4&amp;";"&amp;B5&amp;";;STANDARD"</f>
        <v>002;HUBEQ9140030;;;STANDARD</v>
      </c>
    </row>
    <row r="6" spans="1:13" x14ac:dyDescent="0.3">
      <c r="A6" t="str">
        <f>IF('CIOCCO NATALE 25'!G9&gt;0,"X","")</f>
        <v/>
      </c>
      <c r="B6" t="str">
        <f>"HUBEQ"&amp;'CIOCCO NATALE 25'!A9&amp;";"&amp;'CIOCCO NATALE 25'!G9</f>
        <v>HUBEQ9140031;</v>
      </c>
      <c r="C6" s="38" t="str">
        <f t="shared" ref="C6:C69" si="0">$C$4&amp;";"&amp;B6&amp;";;STANDARD"</f>
        <v>002;HUBEQ9140031;;;STANDARD</v>
      </c>
    </row>
    <row r="7" spans="1:13" x14ac:dyDescent="0.3">
      <c r="A7" t="str">
        <f>IF('CIOCCO NATALE 25'!G10&gt;0,"X","")</f>
        <v/>
      </c>
      <c r="B7" t="str">
        <f>"HUBEQ"&amp;'CIOCCO NATALE 25'!A10&amp;";"&amp;'CIOCCO NATALE 25'!G10</f>
        <v>HUBEQ9140032;</v>
      </c>
      <c r="C7" s="38" t="str">
        <f t="shared" si="0"/>
        <v>002;HUBEQ9140032;;;STANDARD</v>
      </c>
    </row>
    <row r="8" spans="1:13" x14ac:dyDescent="0.3">
      <c r="A8" t="str">
        <f>IF('CIOCCO NATALE 25'!G11&gt;0,"X","")</f>
        <v/>
      </c>
      <c r="B8" t="str">
        <f>"HUBEQ"&amp;'CIOCCO NATALE 25'!A11&amp;";"&amp;'CIOCCO NATALE 25'!G11</f>
        <v>HUBEQ9140070;</v>
      </c>
      <c r="C8" s="38" t="str">
        <f t="shared" si="0"/>
        <v>002;HUBEQ9140070;;;STANDARD</v>
      </c>
    </row>
    <row r="9" spans="1:13" x14ac:dyDescent="0.3">
      <c r="A9" t="str">
        <f>IF('CIOCCO NATALE 25'!G12&gt;0,"X","")</f>
        <v/>
      </c>
      <c r="B9" t="str">
        <f>"HUBEQ"&amp;'CIOCCO NATALE 25'!A12&amp;";"&amp;'CIOCCO NATALE 25'!G12</f>
        <v>HUBEQ9140042;</v>
      </c>
      <c r="C9" s="38" t="str">
        <f t="shared" si="0"/>
        <v>002;HUBEQ9140042;;;STANDARD</v>
      </c>
    </row>
    <row r="10" spans="1:13" x14ac:dyDescent="0.3">
      <c r="A10" t="str">
        <f>IF('CIOCCO NATALE 25'!G13&gt;0,"X","")</f>
        <v/>
      </c>
      <c r="B10" t="str">
        <f>"HUBEQ"&amp;'CIOCCO NATALE 25'!A13&amp;";"&amp;'CIOCCO NATALE 25'!G13</f>
        <v>HUBEQ9140037;</v>
      </c>
      <c r="C10" s="38" t="str">
        <f t="shared" si="0"/>
        <v>002;HUBEQ9140037;;;STANDARD</v>
      </c>
    </row>
    <row r="11" spans="1:13" x14ac:dyDescent="0.3">
      <c r="A11" t="str">
        <f>IF('CIOCCO NATALE 25'!G14&gt;0,"X","")</f>
        <v/>
      </c>
      <c r="B11" t="str">
        <f>"HUBEQ"&amp;'CIOCCO NATALE 25'!A14&amp;";"&amp;'CIOCCO NATALE 25'!G14</f>
        <v>HUBEQ9300240;</v>
      </c>
      <c r="C11" s="38" t="str">
        <f t="shared" si="0"/>
        <v>002;HUBEQ9300240;;;STANDARD</v>
      </c>
    </row>
    <row r="12" spans="1:13" x14ac:dyDescent="0.3">
      <c r="A12" t="str">
        <f>IF('CIOCCO NATALE 25'!G15&gt;0,"X","")</f>
        <v/>
      </c>
      <c r="B12" t="str">
        <f>"HUBEQ"&amp;'CIOCCO NATALE 25'!A15&amp;";"&amp;'CIOCCO NATALE 25'!G15</f>
        <v>HUBEQ9300241;</v>
      </c>
      <c r="C12" s="38" t="str">
        <f t="shared" si="0"/>
        <v>002;HUBEQ9300241;;;STANDARD</v>
      </c>
    </row>
    <row r="13" spans="1:13" x14ac:dyDescent="0.3">
      <c r="A13" t="str">
        <f>IF('CIOCCO NATALE 25'!G16&gt;0,"X","")</f>
        <v/>
      </c>
      <c r="B13" t="str">
        <f>"HUBEQ"&amp;'CIOCCO NATALE 25'!A16&amp;";"&amp;'CIOCCO NATALE 25'!G16</f>
        <v>HUBEQ9300242;</v>
      </c>
      <c r="C13" s="38" t="str">
        <f t="shared" si="0"/>
        <v>002;HUBEQ9300242;;;STANDARD</v>
      </c>
    </row>
    <row r="14" spans="1:13" x14ac:dyDescent="0.3">
      <c r="A14" t="str">
        <f>IF('CIOCCO NATALE 25'!G17&gt;0,"X","")</f>
        <v/>
      </c>
      <c r="B14" t="str">
        <f>"HUBEQ"&amp;'CIOCCO NATALE 25'!A17&amp;";"&amp;'CIOCCO NATALE 25'!G17</f>
        <v>HUBEQ9300243;</v>
      </c>
      <c r="C14" s="38" t="str">
        <f t="shared" si="0"/>
        <v>002;HUBEQ9300243;;;STANDARD</v>
      </c>
    </row>
    <row r="15" spans="1:13" x14ac:dyDescent="0.3">
      <c r="A15" t="str">
        <f>IF('CIOCCO NATALE 25'!G18&gt;0,"X","")</f>
        <v/>
      </c>
      <c r="B15" t="str">
        <f>"HUBEQ"&amp;'CIOCCO NATALE 25'!A18&amp;";"&amp;'CIOCCO NATALE 25'!G18</f>
        <v>HUBEQ9300244;</v>
      </c>
      <c r="C15" s="38" t="str">
        <f t="shared" si="0"/>
        <v>002;HUBEQ9300244;;;STANDARD</v>
      </c>
    </row>
    <row r="16" spans="1:13" x14ac:dyDescent="0.3">
      <c r="A16" t="str">
        <f>IF('CIOCCO NATALE 25'!G19&gt;0,"X","")</f>
        <v/>
      </c>
      <c r="B16" t="str">
        <f>"HUBEQ"&amp;'CIOCCO NATALE 25'!A19&amp;";"&amp;'CIOCCO NATALE 25'!G19</f>
        <v>HUBEQ9300245;</v>
      </c>
      <c r="C16" s="38" t="str">
        <f t="shared" si="0"/>
        <v>002;HUBEQ9300245;;;STANDARD</v>
      </c>
    </row>
    <row r="17" spans="1:3" x14ac:dyDescent="0.3">
      <c r="A17" t="str">
        <f>IF('CIOCCO NATALE 25'!G20&gt;0,"X","")</f>
        <v/>
      </c>
      <c r="B17" t="str">
        <f>"HUBEQ"&amp;'CIOCCO NATALE 25'!A20&amp;";"&amp;'CIOCCO NATALE 25'!G20</f>
        <v>HUBEQ9300246;</v>
      </c>
      <c r="C17" s="38" t="str">
        <f t="shared" si="0"/>
        <v>002;HUBEQ9300246;;;STANDARD</v>
      </c>
    </row>
    <row r="18" spans="1:3" x14ac:dyDescent="0.3">
      <c r="A18" t="str">
        <f>IF('CIOCCO NATALE 25'!G21&gt;0,"X","")</f>
        <v/>
      </c>
      <c r="B18" t="str">
        <f>"HUBEQ"&amp;'CIOCCO NATALE 25'!A21&amp;";"&amp;'CIOCCO NATALE 25'!G21</f>
        <v>HUBEQ9300247;</v>
      </c>
      <c r="C18" s="38" t="str">
        <f t="shared" si="0"/>
        <v>002;HUBEQ9300247;;;STANDARD</v>
      </c>
    </row>
    <row r="19" spans="1:3" x14ac:dyDescent="0.3">
      <c r="A19" t="str">
        <f>IF('CIOCCO NATALE 25'!G22&gt;0,"X","")</f>
        <v/>
      </c>
      <c r="B19" t="str">
        <f>"HUBEQ"&amp;'CIOCCO NATALE 25'!A22&amp;";"&amp;'CIOCCO NATALE 25'!G22</f>
        <v>HUBEQ9300248;</v>
      </c>
      <c r="C19" s="38" t="str">
        <f t="shared" si="0"/>
        <v>002;HUBEQ9300248;;;STANDARD</v>
      </c>
    </row>
    <row r="20" spans="1:3" x14ac:dyDescent="0.3">
      <c r="A20" t="str">
        <f>IF('CIOCCO NATALE 25'!G23&gt;0,"X","")</f>
        <v/>
      </c>
      <c r="B20" t="str">
        <f>"HUBEQ"&amp;'CIOCCO NATALE 25'!A23&amp;";"&amp;'CIOCCO NATALE 25'!G23</f>
        <v>HUBEQ9300305;</v>
      </c>
      <c r="C20" s="38" t="str">
        <f t="shared" si="0"/>
        <v>002;HUBEQ9300305;;;STANDARD</v>
      </c>
    </row>
    <row r="21" spans="1:3" x14ac:dyDescent="0.3">
      <c r="A21" t="str">
        <f>IF('CIOCCO NATALE 25'!G24&gt;0,"X","")</f>
        <v/>
      </c>
      <c r="B21" t="str">
        <f>"HUBEQ"&amp;'CIOCCO NATALE 25'!A24&amp;";"&amp;'CIOCCO NATALE 25'!G24</f>
        <v>HUBEQ9300306;</v>
      </c>
      <c r="C21" s="38" t="str">
        <f t="shared" si="0"/>
        <v>002;HUBEQ9300306;;;STANDARD</v>
      </c>
    </row>
    <row r="22" spans="1:3" x14ac:dyDescent="0.3">
      <c r="A22" t="str">
        <f>IF('CIOCCO NATALE 25'!G25&gt;0,"X","")</f>
        <v/>
      </c>
      <c r="B22" t="str">
        <f>"HUBEQ"&amp;'CIOCCO NATALE 25'!A25&amp;";"&amp;'CIOCCO NATALE 25'!G25</f>
        <v>HUBEQ9300307;</v>
      </c>
      <c r="C22" s="38" t="str">
        <f t="shared" si="0"/>
        <v>002;HUBEQ9300307;;;STANDARD</v>
      </c>
    </row>
    <row r="23" spans="1:3" x14ac:dyDescent="0.3">
      <c r="A23" t="str">
        <f>IF('CIOCCO NATALE 25'!G26&gt;0,"X","")</f>
        <v/>
      </c>
      <c r="B23" t="str">
        <f>"HUBEQ"&amp;'CIOCCO NATALE 25'!A26&amp;";"&amp;'CIOCCO NATALE 25'!G26</f>
        <v>HUBEQ9140093;</v>
      </c>
      <c r="C23" s="38" t="str">
        <f t="shared" si="0"/>
        <v>002;HUBEQ9140093;;;STANDARD</v>
      </c>
    </row>
    <row r="24" spans="1:3" x14ac:dyDescent="0.3">
      <c r="A24" t="str">
        <f>IF('CIOCCO NATALE 25'!G27&gt;0,"X","")</f>
        <v/>
      </c>
      <c r="B24" t="str">
        <f>"HUBEQ"&amp;'CIOCCO NATALE 25'!A27&amp;";"&amp;'CIOCCO NATALE 25'!G27</f>
        <v>HUBEQ9300209;</v>
      </c>
      <c r="C24" s="38" t="str">
        <f t="shared" si="0"/>
        <v>002;HUBEQ9300209;;;STANDARD</v>
      </c>
    </row>
    <row r="25" spans="1:3" x14ac:dyDescent="0.3">
      <c r="A25" t="str">
        <f>IF('CIOCCO NATALE 25'!G28&gt;0,"X","")</f>
        <v/>
      </c>
      <c r="B25" t="str">
        <f>"HUBEQ"&amp;'CIOCCO NATALE 25'!A28&amp;";"&amp;'CIOCCO NATALE 25'!G28</f>
        <v>HUBEQ9300210;</v>
      </c>
      <c r="C25" s="38" t="str">
        <f t="shared" si="0"/>
        <v>002;HUBEQ9300210;;;STANDARD</v>
      </c>
    </row>
    <row r="26" spans="1:3" x14ac:dyDescent="0.3">
      <c r="A26" t="str">
        <f>IF('CIOCCO NATALE 25'!G29&gt;0,"X","")</f>
        <v/>
      </c>
      <c r="B26" t="str">
        <f>"HUBEQ"&amp;'CIOCCO NATALE 25'!A29&amp;";"&amp;'CIOCCO NATALE 25'!G29</f>
        <v>HUBEQ9300211;</v>
      </c>
      <c r="C26" s="38" t="str">
        <f t="shared" si="0"/>
        <v>002;HUBEQ9300211;;;STANDARD</v>
      </c>
    </row>
    <row r="27" spans="1:3" x14ac:dyDescent="0.3">
      <c r="A27" t="str">
        <f>IF('CIOCCO NATALE 25'!G30&gt;0,"X","")</f>
        <v/>
      </c>
      <c r="B27" t="str">
        <f>"HUBEQ"&amp;'CIOCCO NATALE 25'!A30&amp;";"&amp;'CIOCCO NATALE 25'!G30</f>
        <v>HUBEQ9300212;</v>
      </c>
      <c r="C27" s="38" t="str">
        <f t="shared" si="0"/>
        <v>002;HUBEQ9300212;;;STANDARD</v>
      </c>
    </row>
    <row r="28" spans="1:3" x14ac:dyDescent="0.3">
      <c r="A28" t="str">
        <f>IF('CIOCCO NATALE 25'!G31&gt;0,"X","")</f>
        <v/>
      </c>
      <c r="B28" t="str">
        <f>"HUBEQ"&amp;'CIOCCO NATALE 25'!A31&amp;";"&amp;'CIOCCO NATALE 25'!G31</f>
        <v>HUBEQ9300253;</v>
      </c>
      <c r="C28" s="38" t="str">
        <f t="shared" si="0"/>
        <v>002;HUBEQ9300253;;;STANDARD</v>
      </c>
    </row>
    <row r="29" spans="1:3" x14ac:dyDescent="0.3">
      <c r="A29" t="str">
        <f>IF('CIOCCO NATALE 25'!G32&gt;0,"X","")</f>
        <v/>
      </c>
      <c r="B29" t="str">
        <f>"HUBEQ"&amp;'CIOCCO NATALE 25'!A32&amp;";"&amp;'CIOCCO NATALE 25'!G32</f>
        <v>HUBEQ9300293;</v>
      </c>
      <c r="C29" s="38" t="str">
        <f t="shared" si="0"/>
        <v>002;HUBEQ9300293;;;STANDARD</v>
      </c>
    </row>
    <row r="30" spans="1:3" x14ac:dyDescent="0.3">
      <c r="A30" t="str">
        <f>IF('CIOCCO NATALE 25'!G33&gt;0,"X","")</f>
        <v/>
      </c>
      <c r="B30" t="str">
        <f>"HUBEQ"&amp;'CIOCCO NATALE 25'!A33&amp;";"&amp;'CIOCCO NATALE 25'!G33</f>
        <v>HUBEQ9140095;</v>
      </c>
      <c r="C30" s="38" t="str">
        <f t="shared" si="0"/>
        <v>002;HUBEQ9140095;;;STANDARD</v>
      </c>
    </row>
    <row r="31" spans="1:3" x14ac:dyDescent="0.3">
      <c r="A31" t="str">
        <f>IF('CIOCCO NATALE 25'!G34&gt;0,"X","")</f>
        <v/>
      </c>
      <c r="B31" t="str">
        <f>"HUBEQ"&amp;'CIOCCO NATALE 25'!A34&amp;";"&amp;'CIOCCO NATALE 25'!G34</f>
        <v>HUBEQ9140097;</v>
      </c>
      <c r="C31" s="38" t="str">
        <f t="shared" si="0"/>
        <v>002;HUBEQ9140097;;;STANDARD</v>
      </c>
    </row>
    <row r="32" spans="1:3" x14ac:dyDescent="0.3">
      <c r="A32" t="str">
        <f>IF('CIOCCO NATALE 25'!G35&gt;0,"X","")</f>
        <v/>
      </c>
      <c r="B32" t="str">
        <f>"HUBEQ"&amp;'CIOCCO NATALE 25'!A35&amp;";"&amp;'CIOCCO NATALE 25'!G35</f>
        <v>HUBEQ9300287;</v>
      </c>
      <c r="C32" s="38" t="str">
        <f t="shared" si="0"/>
        <v>002;HUBEQ9300287;;;STANDARD</v>
      </c>
    </row>
    <row r="33" spans="1:3" x14ac:dyDescent="0.3">
      <c r="A33" t="str">
        <f>IF('CIOCCO NATALE 25'!G36&gt;0,"X","")</f>
        <v/>
      </c>
      <c r="B33" t="str">
        <f>"HUBEQ"&amp;'CIOCCO NATALE 25'!A36&amp;";"&amp;'CIOCCO NATALE 25'!G36</f>
        <v>HUBEQ9140096;</v>
      </c>
      <c r="C33" s="38" t="str">
        <f t="shared" si="0"/>
        <v>002;HUBEQ9140096;;;STANDARD</v>
      </c>
    </row>
    <row r="34" spans="1:3" x14ac:dyDescent="0.3">
      <c r="A34" t="str">
        <f>IF('CIOCCO NATALE 25'!G37&gt;0,"X","")</f>
        <v/>
      </c>
      <c r="B34" t="str">
        <f>"HUBEQ"&amp;'CIOCCO NATALE 25'!A37&amp;";"&amp;'CIOCCO NATALE 25'!G37</f>
        <v>HUBEQ9300206;</v>
      </c>
      <c r="C34" s="38" t="str">
        <f t="shared" si="0"/>
        <v>002;HUBEQ9300206;;;STANDARD</v>
      </c>
    </row>
    <row r="35" spans="1:3" x14ac:dyDescent="0.3">
      <c r="A35" t="str">
        <f>IF('CIOCCO NATALE 25'!G38&gt;0,"X","")</f>
        <v/>
      </c>
      <c r="B35" t="str">
        <f>"HUBEQ"&amp;'CIOCCO NATALE 25'!A38&amp;";"&amp;'CIOCCO NATALE 25'!G38</f>
        <v>HUBEQ9140086;</v>
      </c>
      <c r="C35" s="38" t="str">
        <f t="shared" si="0"/>
        <v>002;HUBEQ9140086;;;STANDARD</v>
      </c>
    </row>
    <row r="36" spans="1:3" x14ac:dyDescent="0.3">
      <c r="A36" t="str">
        <f>IF('CIOCCO NATALE 25'!G39&gt;0,"X","")</f>
        <v/>
      </c>
      <c r="B36" t="str">
        <f>"HUBEQ"&amp;'CIOCCO NATALE 25'!A39&amp;";"&amp;'CIOCCO NATALE 25'!G39</f>
        <v>HUBEQ9140044;</v>
      </c>
      <c r="C36" s="38" t="str">
        <f t="shared" si="0"/>
        <v>002;HUBEQ9140044;;;STANDARD</v>
      </c>
    </row>
    <row r="37" spans="1:3" x14ac:dyDescent="0.3">
      <c r="A37" t="str">
        <f>IF('CIOCCO NATALE 25'!G41&gt;0,"X","")</f>
        <v/>
      </c>
      <c r="B37" t="str">
        <f>"HUBEQ"&amp;'CIOCCO NATALE 25'!A40&amp;";"&amp;'CIOCCO NATALE 25'!G40</f>
        <v>HUBEQ9140045;</v>
      </c>
      <c r="C37" s="38" t="str">
        <f t="shared" si="0"/>
        <v>002;HUBEQ9140045;;;STANDARD</v>
      </c>
    </row>
    <row r="38" spans="1:3" x14ac:dyDescent="0.3">
      <c r="A38" t="str">
        <f>IF('CIOCCO NATALE 25'!G42&gt;0,"X","")</f>
        <v/>
      </c>
      <c r="B38" t="str">
        <f>"HUBEQ"&amp;'CIOCCO NATALE 25'!A41&amp;";"&amp;'CIOCCO NATALE 25'!G41</f>
        <v>HUBEQ9140046;</v>
      </c>
      <c r="C38" s="38" t="str">
        <f t="shared" si="0"/>
        <v>002;HUBEQ9140046;;;STANDARD</v>
      </c>
    </row>
    <row r="39" spans="1:3" x14ac:dyDescent="0.3">
      <c r="A39" t="str">
        <f>IF('CIOCCO NATALE 25'!G43&gt;0,"X","")</f>
        <v/>
      </c>
      <c r="B39" t="str">
        <f>"HUBEQ"&amp;'CIOCCO NATALE 25'!A42&amp;";"&amp;'CIOCCO NATALE 25'!G42</f>
        <v>HUBEQ9140200;</v>
      </c>
      <c r="C39" s="38" t="str">
        <f t="shared" si="0"/>
        <v>002;HUBEQ9140200;;;STANDARD</v>
      </c>
    </row>
    <row r="40" spans="1:3" x14ac:dyDescent="0.3">
      <c r="A40" t="str">
        <f>IF('CIOCCO NATALE 25'!G44&gt;0,"X","")</f>
        <v/>
      </c>
      <c r="B40" t="str">
        <f>"HUBEQ"&amp;'CIOCCO NATALE 25'!A43&amp;";"&amp;'CIOCCO NATALE 25'!G43</f>
        <v>HUBEQ9140054;</v>
      </c>
      <c r="C40" s="38" t="str">
        <f t="shared" si="0"/>
        <v>002;HUBEQ9140054;;;STANDARD</v>
      </c>
    </row>
    <row r="41" spans="1:3" x14ac:dyDescent="0.3">
      <c r="A41" t="str">
        <f>IF('CIOCCO NATALE 25'!G45&gt;0,"X","")</f>
        <v/>
      </c>
      <c r="B41" t="str">
        <f>"HUBEQ"&amp;'CIOCCO NATALE 25'!A44&amp;";"&amp;'CIOCCO NATALE 25'!G44</f>
        <v>HUBEQ9140050;</v>
      </c>
      <c r="C41" s="38" t="str">
        <f t="shared" si="0"/>
        <v>002;HUBEQ9140050;;;STANDARD</v>
      </c>
    </row>
    <row r="42" spans="1:3" x14ac:dyDescent="0.3">
      <c r="A42" t="str">
        <f>IF('CIOCCO NATALE 25'!G46&gt;0,"X","")</f>
        <v/>
      </c>
      <c r="B42" t="str">
        <f>"HUBEQ"&amp;'CIOCCO NATALE 25'!A45&amp;";"&amp;'CIOCCO NATALE 25'!G45</f>
        <v>HUBEQ9140006;</v>
      </c>
      <c r="C42" s="38" t="str">
        <f t="shared" si="0"/>
        <v>002;HUBEQ9140006;;;STANDARD</v>
      </c>
    </row>
    <row r="43" spans="1:3" x14ac:dyDescent="0.3">
      <c r="A43" t="str">
        <f>IF('CIOCCO NATALE 25'!G47&gt;0,"X","")</f>
        <v/>
      </c>
      <c r="B43" t="str">
        <f>"HUBEQ"&amp;'CIOCCO NATALE 25'!A46&amp;";"&amp;'CIOCCO NATALE 25'!G46</f>
        <v>HUBEQ9140007;</v>
      </c>
      <c r="C43" s="38" t="str">
        <f t="shared" si="0"/>
        <v>002;HUBEQ9140007;;;STANDARD</v>
      </c>
    </row>
    <row r="44" spans="1:3" x14ac:dyDescent="0.3">
      <c r="A44" t="str">
        <f>IF('CIOCCO NATALE 25'!G48&gt;0,"X","")</f>
        <v/>
      </c>
      <c r="B44" t="str">
        <f>"HUBEQ"&amp;'CIOCCO NATALE 25'!A47&amp;";"&amp;'CIOCCO NATALE 25'!G47</f>
        <v>HUBEQ9300270;</v>
      </c>
      <c r="C44" s="38" t="str">
        <f t="shared" si="0"/>
        <v>002;HUBEQ9300270;;;STANDARD</v>
      </c>
    </row>
    <row r="45" spans="1:3" x14ac:dyDescent="0.3">
      <c r="A45" t="str">
        <f>IF('CIOCCO NATALE 25'!G49&gt;0,"X","")</f>
        <v/>
      </c>
      <c r="B45" t="str">
        <f>"HUBEQ"&amp;'CIOCCO NATALE 25'!A48&amp;";"&amp;'CIOCCO NATALE 25'!G48</f>
        <v>HUBEQ9300271;</v>
      </c>
      <c r="C45" s="38" t="str">
        <f t="shared" si="0"/>
        <v>002;HUBEQ9300271;;;STANDARD</v>
      </c>
    </row>
    <row r="46" spans="1:3" x14ac:dyDescent="0.3">
      <c r="A46" t="str">
        <f>IF('CIOCCO NATALE 25'!G50&gt;0,"X","")</f>
        <v/>
      </c>
      <c r="B46" t="str">
        <f>"HUBEQ"&amp;'CIOCCO NATALE 25'!A49&amp;";"&amp;'CIOCCO NATALE 25'!G49</f>
        <v>HUBEQ9140051;</v>
      </c>
      <c r="C46" s="38" t="str">
        <f t="shared" si="0"/>
        <v>002;HUBEQ9140051;;;STANDARD</v>
      </c>
    </row>
    <row r="47" spans="1:3" x14ac:dyDescent="0.3">
      <c r="A47" t="str">
        <f>IF('CIOCCO NATALE 25'!G51&gt;0,"X","")</f>
        <v/>
      </c>
      <c r="B47" t="str">
        <f>"HUBEQ"&amp;'CIOCCO NATALE 25'!A50&amp;";"&amp;'CIOCCO NATALE 25'!G50</f>
        <v>HUBEQ9300249;</v>
      </c>
      <c r="C47" s="38" t="str">
        <f t="shared" si="0"/>
        <v>002;HUBEQ9300249;;;STANDARD</v>
      </c>
    </row>
    <row r="48" spans="1:3" x14ac:dyDescent="0.3">
      <c r="A48" t="str">
        <f>IF('CIOCCO NATALE 25'!G52&gt;0,"X","")</f>
        <v/>
      </c>
      <c r="B48" t="str">
        <f>"HUBEQ"&amp;'CIOCCO NATALE 25'!A51&amp;";"&amp;'CIOCCO NATALE 25'!G51</f>
        <v>HUBEQ9300268;</v>
      </c>
      <c r="C48" s="38" t="str">
        <f t="shared" si="0"/>
        <v>002;HUBEQ9300268;;;STANDARD</v>
      </c>
    </row>
    <row r="49" spans="1:3" x14ac:dyDescent="0.3">
      <c r="A49" t="str">
        <f>IF('CIOCCO NATALE 25'!G53&gt;0,"X","")</f>
        <v/>
      </c>
      <c r="B49" t="str">
        <f>"HUBEQ"&amp;'CIOCCO NATALE 25'!A52&amp;";"&amp;'CIOCCO NATALE 25'!G52</f>
        <v>HUBEQ9300214;</v>
      </c>
      <c r="C49" s="38" t="str">
        <f t="shared" si="0"/>
        <v>002;HUBEQ9300214;;;STANDARD</v>
      </c>
    </row>
    <row r="50" spans="1:3" x14ac:dyDescent="0.3">
      <c r="A50" t="str">
        <f>IF('CIOCCO NATALE 25'!G54&gt;0,"X","")</f>
        <v/>
      </c>
      <c r="B50" t="str">
        <f>"HUBEQ"&amp;'CIOCCO NATALE 25'!A53&amp;";"&amp;'CIOCCO NATALE 25'!G53</f>
        <v>HUBEQ9300250;</v>
      </c>
      <c r="C50" s="38" t="str">
        <f t="shared" si="0"/>
        <v>002;HUBEQ9300250;;;STANDARD</v>
      </c>
    </row>
    <row r="51" spans="1:3" x14ac:dyDescent="0.3">
      <c r="A51" t="str">
        <f>IF('CIOCCO NATALE 25'!G55&gt;0,"X","")</f>
        <v/>
      </c>
      <c r="B51" t="str">
        <f>"HUBEQ"&amp;'CIOCCO NATALE 25'!A54&amp;";"&amp;'CIOCCO NATALE 25'!G54</f>
        <v>HUBEQ9140204;</v>
      </c>
      <c r="C51" s="38" t="str">
        <f t="shared" si="0"/>
        <v>002;HUBEQ9140204;;;STANDARD</v>
      </c>
    </row>
    <row r="52" spans="1:3" x14ac:dyDescent="0.3">
      <c r="A52" t="str">
        <f>IF('CIOCCO NATALE 25'!G56&gt;0,"X","")</f>
        <v/>
      </c>
      <c r="B52" t="str">
        <f>"HUBEQ"&amp;'CIOCCO NATALE 25'!A55&amp;";"&amp;'CIOCCO NATALE 25'!G55</f>
        <v>HUBEQ9140205;</v>
      </c>
      <c r="C52" s="38" t="str">
        <f t="shared" si="0"/>
        <v>002;HUBEQ9140205;;;STANDARD</v>
      </c>
    </row>
    <row r="53" spans="1:3" x14ac:dyDescent="0.3">
      <c r="A53" t="str">
        <f>IF('CIOCCO NATALE 25'!G57&gt;0,"X","")</f>
        <v/>
      </c>
      <c r="B53" t="str">
        <f>"HUBEQ"&amp;'CIOCCO NATALE 25'!A56&amp;";"&amp;'CIOCCO NATALE 25'!G56</f>
        <v>HUBEQ9140206;</v>
      </c>
      <c r="C53" s="38" t="str">
        <f t="shared" si="0"/>
        <v>002;HUBEQ9140206;;;STANDARD</v>
      </c>
    </row>
    <row r="54" spans="1:3" x14ac:dyDescent="0.3">
      <c r="A54" t="str">
        <f>IF('CIOCCO NATALE 25'!G58&gt;0,"X","")</f>
        <v/>
      </c>
      <c r="B54" t="str">
        <f>"HUBEQ"&amp;'CIOCCO NATALE 25'!A57&amp;";"&amp;'CIOCCO NATALE 25'!G57</f>
        <v>HUBEQ9140210;</v>
      </c>
      <c r="C54" s="38" t="str">
        <f t="shared" si="0"/>
        <v>002;HUBEQ9140210;;;STANDARD</v>
      </c>
    </row>
    <row r="55" spans="1:3" x14ac:dyDescent="0.3">
      <c r="A55" t="str">
        <f>IF('CIOCCO NATALE 25'!G59&gt;0,"X","")</f>
        <v/>
      </c>
      <c r="B55" t="str">
        <f>"HUBEQ"&amp;'CIOCCO NATALE 25'!A58&amp;";"&amp;'CIOCCO NATALE 25'!G58</f>
        <v>HUBEQ9140211;</v>
      </c>
      <c r="C55" s="38" t="str">
        <f t="shared" si="0"/>
        <v>002;HUBEQ9140211;;;STANDARD</v>
      </c>
    </row>
    <row r="56" spans="1:3" x14ac:dyDescent="0.3">
      <c r="A56" t="str">
        <f>IF('CIOCCO NATALE 25'!G60&gt;0,"X","")</f>
        <v/>
      </c>
      <c r="B56" t="str">
        <f>"HUBEQ"&amp;'CIOCCO NATALE 25'!A59&amp;";"&amp;'CIOCCO NATALE 25'!G59</f>
        <v>HUBEQ9140212;</v>
      </c>
      <c r="C56" s="38" t="str">
        <f t="shared" si="0"/>
        <v>002;HUBEQ9140212;;;STANDARD</v>
      </c>
    </row>
    <row r="57" spans="1:3" x14ac:dyDescent="0.3">
      <c r="A57" t="str">
        <f>IF('CIOCCO NATALE 25'!G61&gt;0,"X","")</f>
        <v/>
      </c>
      <c r="B57" t="str">
        <f>"HUBEQ"&amp;'CIOCCO NATALE 25'!A60&amp;";"&amp;'CIOCCO NATALE 25'!G60</f>
        <v>HUBEQ9300308;</v>
      </c>
      <c r="C57" s="38" t="str">
        <f t="shared" si="0"/>
        <v>002;HUBEQ9300308;;;STANDARD</v>
      </c>
    </row>
    <row r="58" spans="1:3" x14ac:dyDescent="0.3">
      <c r="A58" t="str">
        <f>IF('CIOCCO NATALE 25'!G62&gt;0,"X","")</f>
        <v/>
      </c>
      <c r="B58" t="str">
        <f>"HUBEQ"&amp;'CIOCCO NATALE 25'!A61&amp;";"&amp;'CIOCCO NATALE 25'!G61</f>
        <v>HUBEQ9140216;</v>
      </c>
      <c r="C58" s="38" t="str">
        <f t="shared" si="0"/>
        <v>002;HUBEQ9140216;;;STANDARD</v>
      </c>
    </row>
    <row r="59" spans="1:3" x14ac:dyDescent="0.3">
      <c r="A59" t="str">
        <f>IF('CIOCCO NATALE 25'!G63&gt;0,"X","")</f>
        <v/>
      </c>
      <c r="B59" t="str">
        <f>"HUBEQ"&amp;'CIOCCO NATALE 25'!A62&amp;";"&amp;'CIOCCO NATALE 25'!G62</f>
        <v>HUBEQ9140217;</v>
      </c>
      <c r="C59" s="38" t="str">
        <f t="shared" si="0"/>
        <v>002;HUBEQ9140217;;;STANDARD</v>
      </c>
    </row>
    <row r="60" spans="1:3" x14ac:dyDescent="0.3">
      <c r="A60" t="str">
        <f>IF('CIOCCO NATALE 25'!G64&gt;0,"X","")</f>
        <v/>
      </c>
      <c r="B60" t="str">
        <f>"HUBEQ"&amp;'CIOCCO NATALE 25'!A63&amp;";"&amp;'CIOCCO NATALE 25'!G63</f>
        <v>HUBEQ9140218;</v>
      </c>
      <c r="C60" s="38" t="str">
        <f t="shared" si="0"/>
        <v>002;HUBEQ9140218;;;STANDARD</v>
      </c>
    </row>
    <row r="61" spans="1:3" x14ac:dyDescent="0.3">
      <c r="A61" t="str">
        <f>IF('CIOCCO NATALE 25'!G65&gt;0,"X","")</f>
        <v/>
      </c>
      <c r="B61" t="str">
        <f>"HUBEQ"&amp;'CIOCCO NATALE 25'!A64&amp;";"&amp;'CIOCCO NATALE 25'!G64</f>
        <v>HUBEQ9140219;</v>
      </c>
      <c r="C61" s="38" t="str">
        <f t="shared" si="0"/>
        <v>002;HUBEQ9140219;;;STANDARD</v>
      </c>
    </row>
    <row r="62" spans="1:3" x14ac:dyDescent="0.3">
      <c r="A62" t="str">
        <f>IF('CIOCCO NATALE 25'!G66&gt;0,"X","")</f>
        <v/>
      </c>
      <c r="B62" t="str">
        <f>"HUBEQ"&amp;'CIOCCO NATALE 25'!A65&amp;";"&amp;'CIOCCO NATALE 25'!G65</f>
        <v>HUBEQ9140220;</v>
      </c>
      <c r="C62" s="38" t="str">
        <f t="shared" si="0"/>
        <v>002;HUBEQ9140220;;;STANDARD</v>
      </c>
    </row>
    <row r="63" spans="1:3" x14ac:dyDescent="0.3">
      <c r="A63" t="str">
        <f>IF('CIOCCO NATALE 25'!G67&gt;0,"X","")</f>
        <v/>
      </c>
      <c r="B63" t="str">
        <f>"HUBEQ"&amp;'CIOCCO NATALE 25'!A66&amp;";"&amp;'CIOCCO NATALE 25'!G66</f>
        <v>HUBEQ9300252;</v>
      </c>
      <c r="C63" s="38" t="str">
        <f t="shared" si="0"/>
        <v>002;HUBEQ9300252;;;STANDARD</v>
      </c>
    </row>
    <row r="64" spans="1:3" x14ac:dyDescent="0.3">
      <c r="A64" t="str">
        <f>IF('CIOCCO NATALE 25'!G68&gt;0,"X","")</f>
        <v/>
      </c>
      <c r="B64" t="str">
        <f>"HUBEQ"&amp;'CIOCCO NATALE 25'!A67&amp;";"&amp;'CIOCCO NATALE 25'!G67</f>
        <v>HUBEQ9300311;</v>
      </c>
      <c r="C64" s="38" t="str">
        <f t="shared" si="0"/>
        <v>002;HUBEQ9300311;;;STANDARD</v>
      </c>
    </row>
    <row r="65" spans="1:3" x14ac:dyDescent="0.3">
      <c r="A65" t="str">
        <f>IF('CIOCCO NATALE 25'!G69&gt;0,"X","")</f>
        <v/>
      </c>
      <c r="B65" t="str">
        <f>"HUBEQ"&amp;'CIOCCO NATALE 25'!A68&amp;";"&amp;'CIOCCO NATALE 25'!G68</f>
        <v>HUBEQ9300312;</v>
      </c>
      <c r="C65" s="38" t="str">
        <f t="shared" si="0"/>
        <v>002;HUBEQ9300312;;;STANDARD</v>
      </c>
    </row>
    <row r="66" spans="1:3" x14ac:dyDescent="0.3">
      <c r="A66" t="str">
        <f>IF('CIOCCO NATALE 25'!G70&gt;0,"X","")</f>
        <v/>
      </c>
      <c r="B66" t="str">
        <f>"HUBEQ"&amp;'CIOCCO NATALE 25'!A69&amp;";"&amp;'CIOCCO NATALE 25'!G69</f>
        <v>HUBEQ9300309;</v>
      </c>
      <c r="C66" s="38" t="str">
        <f t="shared" si="0"/>
        <v>002;HUBEQ9300309;;;STANDARD</v>
      </c>
    </row>
    <row r="67" spans="1:3" x14ac:dyDescent="0.3">
      <c r="A67" t="str">
        <f>IF('CIOCCO NATALE 25'!G71&gt;0,"X","")</f>
        <v/>
      </c>
      <c r="B67" t="str">
        <f>"HUBEQ"&amp;'CIOCCO NATALE 25'!A70&amp;";"&amp;'CIOCCO NATALE 25'!G70</f>
        <v>HUBEQ9140040;</v>
      </c>
      <c r="C67" s="38" t="str">
        <f t="shared" si="0"/>
        <v>002;HUBEQ9140040;;;STANDARD</v>
      </c>
    </row>
    <row r="68" spans="1:3" x14ac:dyDescent="0.3">
      <c r="A68" t="str">
        <f>IF('CIOCCO NATALE 25'!G72&gt;0,"X","")</f>
        <v/>
      </c>
      <c r="B68" t="str">
        <f>"HUBEQ"&amp;'CIOCCO NATALE 25'!A71&amp;";"&amp;'CIOCCO NATALE 25'!G71</f>
        <v>HUBEQ9140041;</v>
      </c>
      <c r="C68" s="38" t="str">
        <f t="shared" si="0"/>
        <v>002;HUBEQ9140041;;;STANDARD</v>
      </c>
    </row>
    <row r="69" spans="1:3" x14ac:dyDescent="0.3">
      <c r="A69" t="str">
        <f>IF('CIOCCO NATALE 25'!G73&gt;0,"X","")</f>
        <v/>
      </c>
      <c r="B69" t="str">
        <f>"HUBEQ"&amp;'CIOCCO NATALE 25'!A72&amp;";"&amp;'CIOCCO NATALE 25'!G72</f>
        <v>HUBEQ9140088;</v>
      </c>
      <c r="C69" s="38" t="str">
        <f t="shared" si="0"/>
        <v>002;HUBEQ9140088;;;STANDARD</v>
      </c>
    </row>
    <row r="70" spans="1:3" x14ac:dyDescent="0.3">
      <c r="A70" t="str">
        <f>IF('CIOCCO NATALE 25'!G74&gt;0,"X","")</f>
        <v/>
      </c>
      <c r="B70" t="str">
        <f>"HUBEQ"&amp;'CIOCCO NATALE 25'!A73&amp;";"&amp;'CIOCCO NATALE 25'!G73</f>
        <v>HUBEQ9140091;</v>
      </c>
      <c r="C70" s="38" t="str">
        <f t="shared" ref="C70:C85" si="1">$C$4&amp;";"&amp;B70&amp;";;STANDARD"</f>
        <v>002;HUBEQ9140091;;;STANDARD</v>
      </c>
    </row>
    <row r="71" spans="1:3" x14ac:dyDescent="0.3">
      <c r="A71" t="str">
        <f>IF('CIOCCO NATALE 25'!G75&gt;0,"X","")</f>
        <v/>
      </c>
      <c r="B71" t="str">
        <f>"HUBEQ"&amp;'CIOCCO NATALE 25'!A74&amp;";"&amp;'CIOCCO NATALE 25'!G74</f>
        <v>HUBEQ9300207;</v>
      </c>
      <c r="C71" s="38" t="str">
        <f t="shared" si="1"/>
        <v>002;HUBEQ9300207;;;STANDARD</v>
      </c>
    </row>
    <row r="72" spans="1:3" x14ac:dyDescent="0.3">
      <c r="A72" t="str">
        <f>IF('CIOCCO NATALE 25'!G76&gt;0,"X","")</f>
        <v/>
      </c>
      <c r="B72" t="str">
        <f>"HUBEQ"&amp;'CIOCCO NATALE 25'!A75&amp;";"&amp;'CIOCCO NATALE 25'!G75</f>
        <v>HUBEQ9300208;</v>
      </c>
      <c r="C72" s="38" t="str">
        <f t="shared" si="1"/>
        <v>002;HUBEQ9300208;;;STANDARD</v>
      </c>
    </row>
    <row r="73" spans="1:3" x14ac:dyDescent="0.3">
      <c r="A73" t="str">
        <f>IF('CIOCCO NATALE 25'!G77&gt;0,"X","")</f>
        <v/>
      </c>
      <c r="B73" t="str">
        <f>"HUBEQ"&amp;'CIOCCO NATALE 25'!A76&amp;";"&amp;'CIOCCO NATALE 25'!G76</f>
        <v>HUBEQ9140221;</v>
      </c>
      <c r="C73" s="38" t="str">
        <f t="shared" si="1"/>
        <v>002;HUBEQ9140221;;;STANDARD</v>
      </c>
    </row>
    <row r="74" spans="1:3" x14ac:dyDescent="0.3">
      <c r="A74" t="str">
        <f>IF('CIOCCO NATALE 25'!G78&gt;0,"X","")</f>
        <v/>
      </c>
      <c r="B74" t="str">
        <f>"HUBEQ"&amp;'CIOCCO NATALE 25'!A77&amp;";"&amp;'CIOCCO NATALE 25'!G77</f>
        <v>HUBEQ9300251;</v>
      </c>
      <c r="C74" s="38" t="str">
        <f t="shared" si="1"/>
        <v>002;HUBEQ9300251;;;STANDARD</v>
      </c>
    </row>
    <row r="75" spans="1:3" x14ac:dyDescent="0.3">
      <c r="A75" t="str">
        <f>IF('CIOCCO NATALE 25'!G79&gt;0,"X","")</f>
        <v/>
      </c>
      <c r="B75" t="str">
        <f>"HUBEQ"&amp;'CIOCCO NATALE 25'!A78&amp;";"&amp;'CIOCCO NATALE 25'!G78</f>
        <v>HUBEQ9140038;</v>
      </c>
      <c r="C75" s="38" t="str">
        <f t="shared" si="1"/>
        <v>002;HUBEQ9140038;;;STANDARD</v>
      </c>
    </row>
    <row r="76" spans="1:3" x14ac:dyDescent="0.3">
      <c r="A76" t="str">
        <f>IF('CIOCCO NATALE 25'!G80&gt;0,"X","")</f>
        <v/>
      </c>
      <c r="B76" t="str">
        <f>"HUBEQ"&amp;'CIOCCO NATALE 25'!A79&amp;";"&amp;'CIOCCO NATALE 25'!G79</f>
        <v>HUBEQ9140039;</v>
      </c>
      <c r="C76" s="38" t="str">
        <f t="shared" si="1"/>
        <v>002;HUBEQ9140039;;;STANDARD</v>
      </c>
    </row>
    <row r="77" spans="1:3" x14ac:dyDescent="0.3">
      <c r="A77" t="str">
        <f>IF('CIOCCO NATALE 25'!G81&gt;0,"X","")</f>
        <v/>
      </c>
      <c r="B77" t="str">
        <f>"HUBEQ"&amp;'CIOCCO NATALE 25'!A80&amp;";"&amp;'CIOCCO NATALE 25'!G80</f>
        <v>HUBEQ9140089;</v>
      </c>
      <c r="C77" s="38" t="str">
        <f t="shared" si="1"/>
        <v>002;HUBEQ9140089;;;STANDARD</v>
      </c>
    </row>
    <row r="78" spans="1:3" x14ac:dyDescent="0.3">
      <c r="A78" t="str">
        <f>IF('CIOCCO NATALE 25'!G82&gt;0,"X","")</f>
        <v/>
      </c>
      <c r="B78" t="str">
        <f>"HUBEQ"&amp;'CIOCCO NATALE 25'!A81&amp;";"&amp;'CIOCCO NATALE 25'!G81</f>
        <v>HUBEQ9140090;</v>
      </c>
      <c r="C78" s="38" t="str">
        <f t="shared" si="1"/>
        <v>002;HUBEQ9140090;;;STANDARD</v>
      </c>
    </row>
    <row r="79" spans="1:3" x14ac:dyDescent="0.3">
      <c r="A79" t="str">
        <f>IF('CIOCCO NATALE 25'!G83&gt;0,"X","")</f>
        <v/>
      </c>
      <c r="B79" t="str">
        <f>"HUBEQ"&amp;'CIOCCO NATALE 25'!A82&amp;";"&amp;'CIOCCO NATALE 25'!G82</f>
        <v>HUBEQ9300310;</v>
      </c>
      <c r="C79" s="38" t="str">
        <f t="shared" si="1"/>
        <v>002;HUBEQ9300310;;;STANDARD</v>
      </c>
    </row>
    <row r="80" spans="1:3" x14ac:dyDescent="0.3">
      <c r="A80" t="str">
        <f>IF('CIOCCO NATALE 25'!G84&gt;0,"X","")</f>
        <v/>
      </c>
      <c r="B80" t="str">
        <f>"HUBEQ"&amp;'CIOCCO NATALE 25'!A83&amp;";"&amp;'CIOCCO NATALE 25'!G83</f>
        <v>HUBEQ9300291;</v>
      </c>
      <c r="C80" s="38" t="str">
        <f t="shared" si="1"/>
        <v>002;HUBEQ9300291;;;STANDARD</v>
      </c>
    </row>
    <row r="81" spans="1:3" x14ac:dyDescent="0.3">
      <c r="A81" t="str">
        <f>IF('CIOCCO NATALE 25'!G85&gt;0,"X","")</f>
        <v/>
      </c>
      <c r="B81" t="str">
        <f>"HUBEQ"&amp;'CIOCCO NATALE 25'!A84&amp;";"&amp;'CIOCCO NATALE 25'!G84</f>
        <v>HUBEQ9300292;</v>
      </c>
      <c r="C81" s="38" t="str">
        <f t="shared" si="1"/>
        <v>002;HUBEQ9300292;;;STANDARD</v>
      </c>
    </row>
    <row r="82" spans="1:3" x14ac:dyDescent="0.3">
      <c r="A82" t="str">
        <f>IF('CIOCCO NATALE 25'!G86&gt;0,"X","")</f>
        <v/>
      </c>
      <c r="B82" t="str">
        <f>"HUBEQ"&amp;'CIOCCO NATALE 25'!A85&amp;";"&amp;'CIOCCO NATALE 25'!G85</f>
        <v>HUBEQ9140222;</v>
      </c>
      <c r="C82" s="38" t="str">
        <f t="shared" si="1"/>
        <v>002;HUBEQ9140222;;;STANDARD</v>
      </c>
    </row>
    <row r="83" spans="1:3" x14ac:dyDescent="0.3">
      <c r="A83" t="str">
        <f>IF('CIOCCO NATALE 25'!G87&gt;0,"X","")</f>
        <v/>
      </c>
      <c r="B83" t="str">
        <f>"HUBEQ"&amp;'CIOCCO NATALE 25'!A86&amp;";"&amp;'CIOCCO NATALE 25'!G86</f>
        <v>HUBEQ9300257;</v>
      </c>
      <c r="C83" s="38" t="str">
        <f t="shared" si="1"/>
        <v>002;HUBEQ9300257;;;STANDARD</v>
      </c>
    </row>
    <row r="84" spans="1:3" x14ac:dyDescent="0.3">
      <c r="A84" t="str">
        <f>IF('CIOCCO NATALE 25'!G88&gt;0,"X","")</f>
        <v/>
      </c>
      <c r="B84" t="str">
        <f>"HUBEQ"&amp;'CIOCCO NATALE 25'!A87&amp;";"&amp;'CIOCCO NATALE 25'!G87</f>
        <v>HUBEQ9300258;</v>
      </c>
      <c r="C84" s="38" t="str">
        <f t="shared" si="1"/>
        <v>002;HUBEQ9300258;;;STANDARD</v>
      </c>
    </row>
    <row r="85" spans="1:3" x14ac:dyDescent="0.3">
      <c r="B85" t="str">
        <f>"HUBEQ"&amp;'CIOCCO NATALE 25'!A88&amp;";"&amp;'CIOCCO NATALE 25'!G88</f>
        <v>HUBEQ9300254;</v>
      </c>
      <c r="C85" s="38" t="str">
        <f t="shared" si="1"/>
        <v>002;HUBEQ9300254;;;STANDARD</v>
      </c>
    </row>
  </sheetData>
  <autoFilter ref="A4:B4" xr:uid="{00000000-0009-0000-0000-000003000000}"/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CIOCCO NATALE 25</vt:lpstr>
      <vt:lpstr>INSERIMENTO DEMETRA CIOCCOLATE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Acquisti Equomercato</dc:creator>
  <cp:lastModifiedBy>Acquisti Equomercato</cp:lastModifiedBy>
  <cp:lastPrinted>2024-07-10T10:52:18Z</cp:lastPrinted>
  <dcterms:created xsi:type="dcterms:W3CDTF">2024-07-10T10:32:30Z</dcterms:created>
  <dcterms:modified xsi:type="dcterms:W3CDTF">2025-06-27T14:48:43Z</dcterms:modified>
</cp:coreProperties>
</file>